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akim\Documents\Trafik\Västsvenska paketet\"/>
    </mc:Choice>
  </mc:AlternateContent>
  <workbookProtection workbookAlgorithmName="SHA-512" workbookHashValue="KKEw/Tdxb3YkdnRGW+3kRHSqZ5/W8CHg2SXo2o/VBrroOjaT7R3rsF5tuzes17O1YTNV8XobWUgxOJDg2uuCiw==" workbookSaltValue="JAmc1PfYPYDGZ3uTUi8mkw==" workbookSpinCount="100000" lockStructure="1"/>
  <bookViews>
    <workbookView xWindow="0" yWindow="0" windowWidth="28800" windowHeight="12435" tabRatio="340"/>
  </bookViews>
  <sheets>
    <sheet name="Biltrafikflöden_Q2 original" sheetId="2" r:id="rId1"/>
    <sheet name="Diagram1" sheetId="4" r:id="rId2"/>
    <sheet name="Biltrafikflöden_Q2 viktad" sheetId="3" r:id="rId3"/>
  </sheets>
  <calcPr calcId="152511"/>
</workbook>
</file>

<file path=xl/calcChain.xml><?xml version="1.0" encoding="utf-8"?>
<calcChain xmlns="http://schemas.openxmlformats.org/spreadsheetml/2006/main">
  <c r="AH44" i="3" l="1"/>
  <c r="AG44" i="3"/>
  <c r="AF44" i="3"/>
  <c r="AE44" i="3"/>
  <c r="AD44" i="3"/>
  <c r="AC44" i="3"/>
  <c r="AB44" i="3"/>
  <c r="AA44" i="3"/>
  <c r="Z44" i="3"/>
  <c r="Y44" i="3"/>
  <c r="X44" i="3"/>
  <c r="W44" i="3"/>
  <c r="V44" i="3"/>
  <c r="D54" i="3" s="1"/>
  <c r="U44" i="3"/>
  <c r="T44" i="3"/>
  <c r="S44" i="3"/>
  <c r="R44" i="3"/>
  <c r="Q44" i="3"/>
  <c r="P44" i="3"/>
  <c r="O44" i="3"/>
  <c r="N44" i="3"/>
  <c r="M44" i="3"/>
  <c r="L44" i="3"/>
  <c r="K44" i="3"/>
  <c r="J44" i="3"/>
  <c r="I44" i="3"/>
  <c r="H44" i="3"/>
  <c r="G44" i="3"/>
  <c r="F44" i="3"/>
  <c r="E44" i="3"/>
  <c r="C44" i="3"/>
  <c r="B44" i="3"/>
  <c r="D44" i="3"/>
  <c r="D43" i="3"/>
  <c r="C43" i="3"/>
  <c r="D42" i="3"/>
  <c r="C42" i="3"/>
  <c r="D41" i="3"/>
  <c r="C41" i="3"/>
  <c r="D40" i="3"/>
  <c r="C40" i="3"/>
  <c r="D39" i="3"/>
  <c r="C39" i="3"/>
  <c r="D38" i="3"/>
  <c r="C38" i="3"/>
  <c r="D37" i="3"/>
  <c r="C37" i="3"/>
  <c r="D36" i="3"/>
  <c r="C36" i="3"/>
  <c r="D35" i="3"/>
  <c r="C35" i="3"/>
  <c r="D34" i="3"/>
  <c r="C34" i="3"/>
  <c r="D33" i="3"/>
  <c r="C33" i="3"/>
  <c r="AG8" i="3"/>
  <c r="AF8" i="3"/>
  <c r="AD8" i="3"/>
  <c r="AA8" i="3"/>
  <c r="AA23" i="3" s="1"/>
  <c r="X8" i="3"/>
  <c r="X14" i="3" s="1"/>
  <c r="V4" i="3"/>
  <c r="V5" i="3"/>
  <c r="V6" i="3"/>
  <c r="V7" i="3"/>
  <c r="V22" i="3" s="1"/>
  <c r="V8" i="3"/>
  <c r="V23" i="3" s="1"/>
  <c r="V9" i="3"/>
  <c r="V10" i="3"/>
  <c r="V25" i="3" s="1"/>
  <c r="V11" i="3"/>
  <c r="V26" i="3" s="1"/>
  <c r="V13" i="3"/>
  <c r="V28" i="3" s="1"/>
  <c r="V3" i="3"/>
  <c r="AE14" i="3"/>
  <c r="AE22" i="3"/>
  <c r="AE23" i="3"/>
  <c r="U12" i="3"/>
  <c r="V12" i="3" s="1"/>
  <c r="V27" i="3" s="1"/>
  <c r="T12" i="3"/>
  <c r="T14" i="3" s="1"/>
  <c r="T21" i="3" s="1"/>
  <c r="Q12" i="3"/>
  <c r="R27" i="3" s="1"/>
  <c r="N12" i="3"/>
  <c r="P27" i="3" s="1"/>
  <c r="U8" i="3"/>
  <c r="U23" i="3" s="1"/>
  <c r="S8" i="3"/>
  <c r="P8" i="3"/>
  <c r="G8" i="3"/>
  <c r="D8" i="3"/>
  <c r="D23" i="3" s="1"/>
  <c r="AH28" i="3"/>
  <c r="AG28" i="3"/>
  <c r="AE28" i="3"/>
  <c r="AD28" i="3"/>
  <c r="AB28" i="3"/>
  <c r="AA28" i="3"/>
  <c r="Y28" i="3"/>
  <c r="X28" i="3"/>
  <c r="U28" i="3"/>
  <c r="S28" i="3"/>
  <c r="R28" i="3"/>
  <c r="P28" i="3"/>
  <c r="O28" i="3"/>
  <c r="M28" i="3"/>
  <c r="L28" i="3"/>
  <c r="J28" i="3"/>
  <c r="I28" i="3"/>
  <c r="G28" i="3"/>
  <c r="F28" i="3"/>
  <c r="AH27" i="3"/>
  <c r="AG27" i="3"/>
  <c r="AE27" i="3"/>
  <c r="AD27" i="3"/>
  <c r="AB27" i="3"/>
  <c r="AA27" i="3"/>
  <c r="Y27" i="3"/>
  <c r="X27" i="3"/>
  <c r="S27" i="3"/>
  <c r="M27" i="3"/>
  <c r="L27" i="3"/>
  <c r="J27" i="3"/>
  <c r="I27" i="3"/>
  <c r="G27" i="3"/>
  <c r="F27" i="3"/>
  <c r="AH26" i="3"/>
  <c r="AG26" i="3"/>
  <c r="AE26" i="3"/>
  <c r="AD26" i="3"/>
  <c r="AB26" i="3"/>
  <c r="AA26" i="3"/>
  <c r="Y26" i="3"/>
  <c r="X26" i="3"/>
  <c r="U26" i="3"/>
  <c r="S26" i="3"/>
  <c r="R26" i="3"/>
  <c r="P26" i="3"/>
  <c r="O26" i="3"/>
  <c r="M26" i="3"/>
  <c r="L26" i="3"/>
  <c r="J26" i="3"/>
  <c r="I26" i="3"/>
  <c r="G26" i="3"/>
  <c r="F26" i="3"/>
  <c r="AH25" i="3"/>
  <c r="AG25" i="3"/>
  <c r="AE25" i="3"/>
  <c r="AD25" i="3"/>
  <c r="AB25" i="3"/>
  <c r="AA25" i="3"/>
  <c r="Y25" i="3"/>
  <c r="X25" i="3"/>
  <c r="U25" i="3"/>
  <c r="S25" i="3"/>
  <c r="R25" i="3"/>
  <c r="P25" i="3"/>
  <c r="O25" i="3"/>
  <c r="M25" i="3"/>
  <c r="L25" i="3"/>
  <c r="J25" i="3"/>
  <c r="I25" i="3"/>
  <c r="G25" i="3"/>
  <c r="F25" i="3"/>
  <c r="AH24" i="3"/>
  <c r="AG24" i="3"/>
  <c r="AE24" i="3"/>
  <c r="AD24" i="3"/>
  <c r="AB24" i="3"/>
  <c r="AA24" i="3"/>
  <c r="Y24" i="3"/>
  <c r="X24" i="3"/>
  <c r="V24" i="3"/>
  <c r="U24" i="3"/>
  <c r="S24" i="3"/>
  <c r="R24" i="3"/>
  <c r="P24" i="3"/>
  <c r="O24" i="3"/>
  <c r="M24" i="3"/>
  <c r="L24" i="3"/>
  <c r="J24" i="3"/>
  <c r="I24" i="3"/>
  <c r="G24" i="3"/>
  <c r="F24" i="3"/>
  <c r="AH23" i="3"/>
  <c r="AG23" i="3"/>
  <c r="AD23" i="3"/>
  <c r="AB23" i="3"/>
  <c r="Y23" i="3"/>
  <c r="S23" i="3"/>
  <c r="R23" i="3"/>
  <c r="P23" i="3"/>
  <c r="O23" i="3"/>
  <c r="M23" i="3"/>
  <c r="L23" i="3"/>
  <c r="J23" i="3"/>
  <c r="I23" i="3"/>
  <c r="G23" i="3"/>
  <c r="F23" i="3"/>
  <c r="AH22" i="3"/>
  <c r="AG22" i="3"/>
  <c r="AD22" i="3"/>
  <c r="AB22" i="3"/>
  <c r="AA22" i="3"/>
  <c r="Y22" i="3"/>
  <c r="X22" i="3"/>
  <c r="U22" i="3"/>
  <c r="S22" i="3"/>
  <c r="R22" i="3"/>
  <c r="P22" i="3"/>
  <c r="O22" i="3"/>
  <c r="M22" i="3"/>
  <c r="L22" i="3"/>
  <c r="J22" i="3"/>
  <c r="I22" i="3"/>
  <c r="G22" i="3"/>
  <c r="F22" i="3"/>
  <c r="AH21" i="3"/>
  <c r="AG21" i="3"/>
  <c r="AE21" i="3"/>
  <c r="AD21" i="3"/>
  <c r="AB21" i="3"/>
  <c r="AA21" i="3"/>
  <c r="Y21" i="3"/>
  <c r="X21" i="3"/>
  <c r="V21" i="3"/>
  <c r="U21" i="3"/>
  <c r="S21" i="3"/>
  <c r="R21" i="3"/>
  <c r="P21" i="3"/>
  <c r="O21" i="3"/>
  <c r="M21" i="3"/>
  <c r="L21" i="3"/>
  <c r="J21" i="3"/>
  <c r="I21" i="3"/>
  <c r="G21" i="3"/>
  <c r="F21" i="3"/>
  <c r="AH20" i="3"/>
  <c r="AG20" i="3"/>
  <c r="AD20" i="3"/>
  <c r="AB20" i="3"/>
  <c r="AA20" i="3"/>
  <c r="Y20" i="3"/>
  <c r="X20" i="3"/>
  <c r="V20" i="3"/>
  <c r="U20" i="3"/>
  <c r="S20" i="3"/>
  <c r="R20" i="3"/>
  <c r="P20" i="3"/>
  <c r="O20" i="3"/>
  <c r="M20" i="3"/>
  <c r="L20" i="3"/>
  <c r="J20" i="3"/>
  <c r="I20" i="3"/>
  <c r="G20" i="3"/>
  <c r="F20" i="3"/>
  <c r="AH19" i="3"/>
  <c r="AG19" i="3"/>
  <c r="AE19" i="3"/>
  <c r="AD19" i="3"/>
  <c r="AB19" i="3"/>
  <c r="AA19" i="3"/>
  <c r="Y19" i="3"/>
  <c r="X19" i="3"/>
  <c r="V19" i="3"/>
  <c r="U19" i="3"/>
  <c r="S19" i="3"/>
  <c r="R19" i="3"/>
  <c r="P19" i="3"/>
  <c r="O19" i="3"/>
  <c r="M19" i="3"/>
  <c r="L19" i="3"/>
  <c r="J19" i="3"/>
  <c r="I19" i="3"/>
  <c r="G19" i="3"/>
  <c r="F19" i="3"/>
  <c r="AH18" i="3"/>
  <c r="AG18" i="3"/>
  <c r="AE18" i="3"/>
  <c r="AD18" i="3"/>
  <c r="AB18" i="3"/>
  <c r="AA18" i="3"/>
  <c r="Y18" i="3"/>
  <c r="X18" i="3"/>
  <c r="V18" i="3"/>
  <c r="U18" i="3"/>
  <c r="S18" i="3"/>
  <c r="R18" i="3"/>
  <c r="P18" i="3"/>
  <c r="O18" i="3"/>
  <c r="M18" i="3"/>
  <c r="L18" i="3"/>
  <c r="J18" i="3"/>
  <c r="I18" i="3"/>
  <c r="G18" i="3"/>
  <c r="F18" i="3"/>
  <c r="C19" i="3"/>
  <c r="D19" i="3"/>
  <c r="C20" i="3"/>
  <c r="D20" i="3"/>
  <c r="C21" i="3"/>
  <c r="D21" i="3"/>
  <c r="C22" i="3"/>
  <c r="D22" i="3"/>
  <c r="C23" i="3"/>
  <c r="C24" i="3"/>
  <c r="D24" i="3"/>
  <c r="C25" i="3"/>
  <c r="D25" i="3"/>
  <c r="C26" i="3"/>
  <c r="D26" i="3"/>
  <c r="C27" i="3"/>
  <c r="D27" i="3"/>
  <c r="C28" i="3"/>
  <c r="D28" i="3"/>
  <c r="D18" i="3"/>
  <c r="C18" i="3"/>
  <c r="AH14" i="3"/>
  <c r="AG14" i="3"/>
  <c r="AF14" i="3"/>
  <c r="AF26" i="3" s="1"/>
  <c r="AD14" i="3"/>
  <c r="AC14" i="3"/>
  <c r="AC21" i="3" s="1"/>
  <c r="AB14" i="3"/>
  <c r="AA14" i="3"/>
  <c r="Z14" i="3"/>
  <c r="Z18" i="3" s="1"/>
  <c r="Y14" i="3"/>
  <c r="W14" i="3"/>
  <c r="W26" i="3" s="1"/>
  <c r="S14" i="3"/>
  <c r="R14" i="3"/>
  <c r="Q14" i="3"/>
  <c r="Q26" i="3" s="1"/>
  <c r="P14" i="3"/>
  <c r="O14" i="3"/>
  <c r="N14" i="3"/>
  <c r="N20" i="3" s="1"/>
  <c r="M14" i="3"/>
  <c r="L14" i="3"/>
  <c r="K14" i="3"/>
  <c r="J14" i="3"/>
  <c r="I14" i="3"/>
  <c r="H14" i="3"/>
  <c r="H28" i="3" s="1"/>
  <c r="G14" i="3"/>
  <c r="F14" i="3"/>
  <c r="E14" i="3"/>
  <c r="E18" i="3" s="1"/>
  <c r="D14" i="3"/>
  <c r="C14" i="3"/>
  <c r="B14" i="3"/>
  <c r="B27" i="3" s="1"/>
  <c r="W19" i="3" l="1"/>
  <c r="Y34" i="3" s="1"/>
  <c r="U27" i="3"/>
  <c r="W21" i="3"/>
  <c r="X36" i="3" s="1"/>
  <c r="V14" i="3"/>
  <c r="W18" i="3"/>
  <c r="X33" i="3" s="1"/>
  <c r="E21" i="3"/>
  <c r="F36" i="3" s="1"/>
  <c r="Y36" i="3"/>
  <c r="O27" i="3"/>
  <c r="F33" i="3"/>
  <c r="X23" i="3"/>
  <c r="X38" i="3" s="1"/>
  <c r="AE36" i="3"/>
  <c r="AH41" i="3"/>
  <c r="AF27" i="3"/>
  <c r="AG42" i="3" s="1"/>
  <c r="Z22" i="3"/>
  <c r="AB37" i="3" s="1"/>
  <c r="AA37" i="3"/>
  <c r="Z24" i="3"/>
  <c r="AB39" i="3" s="1"/>
  <c r="Z26" i="3"/>
  <c r="AA41" i="3"/>
  <c r="AB41" i="3"/>
  <c r="AE20" i="3"/>
  <c r="G33" i="3"/>
  <c r="AD36" i="3"/>
  <c r="L37" i="3"/>
  <c r="AG41" i="3"/>
  <c r="I43" i="3"/>
  <c r="F40" i="3"/>
  <c r="X41" i="3"/>
  <c r="J43" i="3"/>
  <c r="G38" i="3"/>
  <c r="Y41" i="3"/>
  <c r="AG35" i="3"/>
  <c r="L40" i="3"/>
  <c r="M42" i="3"/>
  <c r="K19" i="3"/>
  <c r="L34" i="3" s="1"/>
  <c r="H20" i="3"/>
  <c r="J35" i="3" s="1"/>
  <c r="Q20" i="3"/>
  <c r="S35" i="3" s="1"/>
  <c r="Z20" i="3"/>
  <c r="AB35" i="3" s="1"/>
  <c r="H22" i="3"/>
  <c r="I37" i="3" s="1"/>
  <c r="Q22" i="3"/>
  <c r="S37" i="3" s="1"/>
  <c r="K23" i="3"/>
  <c r="M38" i="3" s="1"/>
  <c r="AC23" i="3"/>
  <c r="AD38" i="3" s="1"/>
  <c r="K25" i="3"/>
  <c r="M40" i="3" s="1"/>
  <c r="AC25" i="3"/>
  <c r="AE40" i="3" s="1"/>
  <c r="K27" i="3"/>
  <c r="L42" i="3" s="1"/>
  <c r="W27" i="3"/>
  <c r="Y42" i="3" s="1"/>
  <c r="Z28" i="3"/>
  <c r="AB43" i="3" s="1"/>
  <c r="H18" i="3"/>
  <c r="E19" i="3"/>
  <c r="G34" i="3" s="1"/>
  <c r="AF19" i="3"/>
  <c r="AH34" i="3" s="1"/>
  <c r="AF21" i="3"/>
  <c r="AG36" i="3" s="1"/>
  <c r="E23" i="3"/>
  <c r="F38" i="3" s="1"/>
  <c r="W23" i="3"/>
  <c r="Y38" i="3" s="1"/>
  <c r="E25" i="3"/>
  <c r="G40" i="3" s="1"/>
  <c r="W25" i="3"/>
  <c r="X40" i="3" s="1"/>
  <c r="E27" i="3"/>
  <c r="G42" i="3" s="1"/>
  <c r="K28" i="3"/>
  <c r="L43" i="3" s="1"/>
  <c r="T28" i="3"/>
  <c r="V43" i="3" s="1"/>
  <c r="B28" i="3"/>
  <c r="T18" i="3"/>
  <c r="U33" i="3" s="1"/>
  <c r="K20" i="3"/>
  <c r="L35" i="3" s="1"/>
  <c r="AC20" i="3"/>
  <c r="AD35" i="3" s="1"/>
  <c r="K22" i="3"/>
  <c r="M37" i="3" s="1"/>
  <c r="T22" i="3"/>
  <c r="V37" i="3" s="1"/>
  <c r="AF23" i="3"/>
  <c r="AG38" i="3" s="1"/>
  <c r="T24" i="3"/>
  <c r="V39" i="3" s="1"/>
  <c r="AF25" i="3"/>
  <c r="AH40" i="3" s="1"/>
  <c r="T26" i="3"/>
  <c r="V41" i="3" s="1"/>
  <c r="Z27" i="3"/>
  <c r="AB42" i="3" s="1"/>
  <c r="AC28" i="3"/>
  <c r="AE43" i="3" s="1"/>
  <c r="B20" i="3"/>
  <c r="K18" i="3"/>
  <c r="AC18" i="3"/>
  <c r="Z19" i="3"/>
  <c r="AB34" i="3" s="1"/>
  <c r="H21" i="3"/>
  <c r="J36" i="3" s="1"/>
  <c r="Q21" i="3"/>
  <c r="S36" i="3" s="1"/>
  <c r="Z21" i="3"/>
  <c r="AB36" i="3" s="1"/>
  <c r="AC22" i="3"/>
  <c r="AE37" i="3" s="1"/>
  <c r="K24" i="3"/>
  <c r="L39" i="3" s="1"/>
  <c r="AC24" i="3"/>
  <c r="AE39" i="3" s="1"/>
  <c r="K26" i="3"/>
  <c r="M41" i="3" s="1"/>
  <c r="AC26" i="3"/>
  <c r="AE41" i="3" s="1"/>
  <c r="E28" i="3"/>
  <c r="G43" i="3" s="1"/>
  <c r="AA33" i="3"/>
  <c r="N27" i="3"/>
  <c r="O42" i="3" s="1"/>
  <c r="H19" i="3"/>
  <c r="J34" i="3" s="1"/>
  <c r="E20" i="3"/>
  <c r="G35" i="3" s="1"/>
  <c r="W20" i="3"/>
  <c r="X35" i="3" s="1"/>
  <c r="E22" i="3"/>
  <c r="H23" i="3"/>
  <c r="I38" i="3" s="1"/>
  <c r="Z23" i="3"/>
  <c r="AA38" i="3" s="1"/>
  <c r="H25" i="3"/>
  <c r="J40" i="3" s="1"/>
  <c r="Z25" i="3"/>
  <c r="AA40" i="3" s="1"/>
  <c r="H27" i="3"/>
  <c r="I42" i="3" s="1"/>
  <c r="W28" i="3"/>
  <c r="X43" i="3" s="1"/>
  <c r="AB33" i="3"/>
  <c r="AF20" i="3"/>
  <c r="AH35" i="3" s="1"/>
  <c r="W22" i="3"/>
  <c r="Y37" i="3" s="1"/>
  <c r="E24" i="3"/>
  <c r="G39" i="3" s="1"/>
  <c r="W24" i="3"/>
  <c r="Y39" i="3" s="1"/>
  <c r="E26" i="3"/>
  <c r="F41" i="3" s="1"/>
  <c r="AC27" i="3"/>
  <c r="AD42" i="3" s="1"/>
  <c r="AF28" i="3"/>
  <c r="AH43" i="3" s="1"/>
  <c r="I33" i="3"/>
  <c r="AD33" i="3"/>
  <c r="T27" i="3"/>
  <c r="V42" i="3" s="1"/>
  <c r="H24" i="3"/>
  <c r="J39" i="3" s="1"/>
  <c r="H26" i="3"/>
  <c r="J41" i="3" s="1"/>
  <c r="AF18" i="3"/>
  <c r="AH33" i="3" s="1"/>
  <c r="AC19" i="3"/>
  <c r="AD34" i="3" s="1"/>
  <c r="K21" i="3"/>
  <c r="M36" i="3" s="1"/>
  <c r="AF22" i="3"/>
  <c r="AH37" i="3" s="1"/>
  <c r="T23" i="3"/>
  <c r="V38" i="3" s="1"/>
  <c r="AF24" i="3"/>
  <c r="AG39" i="3" s="1"/>
  <c r="T25" i="3"/>
  <c r="U40" i="3" s="1"/>
  <c r="Q28" i="3"/>
  <c r="S43" i="3" s="1"/>
  <c r="J33" i="3"/>
  <c r="AE33" i="3"/>
  <c r="U14" i="3"/>
  <c r="V36" i="3"/>
  <c r="U36" i="3"/>
  <c r="T20" i="3"/>
  <c r="U38" i="3"/>
  <c r="V33" i="3"/>
  <c r="T19" i="3"/>
  <c r="S41" i="3"/>
  <c r="R41" i="3"/>
  <c r="Q23" i="3"/>
  <c r="R35" i="3"/>
  <c r="R43" i="3"/>
  <c r="Q25" i="3"/>
  <c r="R36" i="3"/>
  <c r="Q19" i="3"/>
  <c r="Q27" i="3"/>
  <c r="S42" i="3" s="1"/>
  <c r="Q24" i="3"/>
  <c r="Q18" i="3"/>
  <c r="P42" i="3"/>
  <c r="P35" i="3"/>
  <c r="O35" i="3"/>
  <c r="N24" i="3"/>
  <c r="N19" i="3"/>
  <c r="N23" i="3"/>
  <c r="N18" i="3"/>
  <c r="N22" i="3"/>
  <c r="N26" i="3"/>
  <c r="N21" i="3"/>
  <c r="N25" i="3"/>
  <c r="N28" i="3"/>
  <c r="B25" i="3"/>
  <c r="B24" i="3"/>
  <c r="B23" i="3"/>
  <c r="B22" i="3"/>
  <c r="B21" i="3"/>
  <c r="B19" i="3"/>
  <c r="B26" i="3"/>
  <c r="B18" i="3"/>
  <c r="X42" i="3" l="1"/>
  <c r="X37" i="3"/>
  <c r="G36" i="3"/>
  <c r="I41" i="3"/>
  <c r="AD39" i="3"/>
  <c r="Y43" i="3"/>
  <c r="F35" i="3"/>
  <c r="M39" i="3"/>
  <c r="U39" i="3"/>
  <c r="Y33" i="3"/>
  <c r="J37" i="3"/>
  <c r="L38" i="3"/>
  <c r="M43" i="3"/>
  <c r="M34" i="3"/>
  <c r="U43" i="3"/>
  <c r="G41" i="3"/>
  <c r="F34" i="3"/>
  <c r="AG40" i="3"/>
  <c r="X34" i="3"/>
  <c r="U41" i="3"/>
  <c r="I40" i="3"/>
  <c r="J38" i="3"/>
  <c r="L36" i="3"/>
  <c r="AE38" i="3"/>
  <c r="AD43" i="3"/>
  <c r="AG43" i="3"/>
  <c r="AG34" i="3"/>
  <c r="AH42" i="3"/>
  <c r="AB38" i="3"/>
  <c r="AA39" i="3"/>
  <c r="AA43" i="3"/>
  <c r="AD41" i="3"/>
  <c r="M35" i="3"/>
  <c r="Y35" i="3"/>
  <c r="AH38" i="3"/>
  <c r="D48" i="3"/>
  <c r="AE42" i="3"/>
  <c r="C48" i="3"/>
  <c r="U37" i="3"/>
  <c r="C50" i="3"/>
  <c r="M33" i="3"/>
  <c r="D51" i="3" s="1"/>
  <c r="AE34" i="3"/>
  <c r="F37" i="3"/>
  <c r="I36" i="3"/>
  <c r="F42" i="3"/>
  <c r="AB40" i="3"/>
  <c r="AA42" i="3"/>
  <c r="I34" i="3"/>
  <c r="V40" i="3"/>
  <c r="AG33" i="3"/>
  <c r="I39" i="3"/>
  <c r="AD37" i="3"/>
  <c r="AH36" i="3"/>
  <c r="AH39" i="3"/>
  <c r="AA35" i="3"/>
  <c r="Y40" i="3"/>
  <c r="G37" i="3"/>
  <c r="X39" i="3"/>
  <c r="C55" i="3" s="1"/>
  <c r="U42" i="3"/>
  <c r="AA36" i="3"/>
  <c r="J42" i="3"/>
  <c r="AE35" i="3"/>
  <c r="R37" i="3"/>
  <c r="I35" i="3"/>
  <c r="F43" i="3"/>
  <c r="AA34" i="3"/>
  <c r="C56" i="3" s="1"/>
  <c r="L33" i="3"/>
  <c r="AD40" i="3"/>
  <c r="L41" i="3"/>
  <c r="D49" i="3"/>
  <c r="AG37" i="3"/>
  <c r="F39" i="3"/>
  <c r="V34" i="3"/>
  <c r="U34" i="3"/>
  <c r="U35" i="3"/>
  <c r="V35" i="3"/>
  <c r="S33" i="3"/>
  <c r="R33" i="3"/>
  <c r="S38" i="3"/>
  <c r="R38" i="3"/>
  <c r="S39" i="3"/>
  <c r="R39" i="3"/>
  <c r="R42" i="3"/>
  <c r="S34" i="3"/>
  <c r="R34" i="3"/>
  <c r="S40" i="3"/>
  <c r="R40" i="3"/>
  <c r="P41" i="3"/>
  <c r="O41" i="3"/>
  <c r="P37" i="3"/>
  <c r="O37" i="3"/>
  <c r="O33" i="3"/>
  <c r="P33" i="3"/>
  <c r="P43" i="3"/>
  <c r="O43" i="3"/>
  <c r="O38" i="3"/>
  <c r="P38" i="3"/>
  <c r="P34" i="3"/>
  <c r="O34" i="3"/>
  <c r="O40" i="3"/>
  <c r="P40" i="3"/>
  <c r="P39" i="3"/>
  <c r="O39" i="3"/>
  <c r="P36" i="3"/>
  <c r="O36" i="3"/>
  <c r="C49" i="3" l="1"/>
  <c r="D50" i="3"/>
  <c r="C57" i="3"/>
  <c r="C51" i="3"/>
  <c r="C54" i="3"/>
  <c r="C58" i="3"/>
  <c r="D52" i="3"/>
  <c r="D53" i="3"/>
  <c r="C53" i="3"/>
  <c r="C52" i="3"/>
</calcChain>
</file>

<file path=xl/comments1.xml><?xml version="1.0" encoding="utf-8"?>
<comments xmlns="http://schemas.openxmlformats.org/spreadsheetml/2006/main">
  <authors>
    <author>M4_GBG_03</author>
  </authors>
  <commentList>
    <comment ref="AF13" authorId="0" shapeId="0">
      <text>
        <r>
          <rPr>
            <b/>
            <sz val="9"/>
            <color indexed="81"/>
            <rFont val="Tahoma"/>
            <family val="2"/>
          </rPr>
          <t>M4_GBG_03:</t>
        </r>
        <r>
          <rPr>
            <sz val="9"/>
            <color indexed="81"/>
            <rFont val="Tahoma"/>
            <family val="2"/>
          </rPr>
          <t xml:space="preserve">
Skånegatan ingår ej
</t>
        </r>
      </text>
    </comment>
    <comment ref="AG13" authorId="0" shapeId="0">
      <text>
        <r>
          <rPr>
            <b/>
            <sz val="9"/>
            <color indexed="81"/>
            <rFont val="Tahoma"/>
            <family val="2"/>
          </rPr>
          <t>M4_GBG_03:</t>
        </r>
        <r>
          <rPr>
            <sz val="9"/>
            <color indexed="81"/>
            <rFont val="Tahoma"/>
            <family val="2"/>
          </rPr>
          <t xml:space="preserve">
Skånegatan ingår ej
</t>
        </r>
      </text>
    </comment>
    <comment ref="AI13" authorId="0" shapeId="0">
      <text>
        <r>
          <rPr>
            <b/>
            <sz val="9"/>
            <color indexed="81"/>
            <rFont val="Tahoma"/>
            <family val="2"/>
          </rPr>
          <t>M4_GBG_03:</t>
        </r>
        <r>
          <rPr>
            <sz val="9"/>
            <color indexed="81"/>
            <rFont val="Tahoma"/>
            <family val="2"/>
          </rPr>
          <t xml:space="preserve">
Skånegatan ingår ej
</t>
        </r>
      </text>
    </comment>
    <comment ref="AJ13" authorId="0" shapeId="0">
      <text>
        <r>
          <rPr>
            <b/>
            <sz val="9"/>
            <color indexed="81"/>
            <rFont val="Tahoma"/>
            <family val="2"/>
          </rPr>
          <t>M4_GBG_03:</t>
        </r>
        <r>
          <rPr>
            <sz val="9"/>
            <color indexed="81"/>
            <rFont val="Tahoma"/>
            <family val="2"/>
          </rPr>
          <t xml:space="preserve">
Skånegatan ingår ej
</t>
        </r>
      </text>
    </comment>
  </commentList>
</comments>
</file>

<file path=xl/comments2.xml><?xml version="1.0" encoding="utf-8"?>
<comments xmlns="http://schemas.openxmlformats.org/spreadsheetml/2006/main">
  <authors>
    <author>M4_GBG_03</author>
  </authors>
  <commentList>
    <comment ref="AC11" authorId="0" shapeId="0">
      <text>
        <r>
          <rPr>
            <b/>
            <sz val="9"/>
            <color indexed="81"/>
            <rFont val="Tahoma"/>
            <family val="2"/>
          </rPr>
          <t>M4_GBG_03:</t>
        </r>
        <r>
          <rPr>
            <sz val="9"/>
            <color indexed="81"/>
            <rFont val="Tahoma"/>
            <family val="2"/>
          </rPr>
          <t xml:space="preserve">
Skånegatan ingår ej
</t>
        </r>
      </text>
    </comment>
    <comment ref="AD11" authorId="0" shapeId="0">
      <text>
        <r>
          <rPr>
            <b/>
            <sz val="9"/>
            <color indexed="81"/>
            <rFont val="Tahoma"/>
            <family val="2"/>
          </rPr>
          <t>M4_GBG_03:</t>
        </r>
        <r>
          <rPr>
            <sz val="9"/>
            <color indexed="81"/>
            <rFont val="Tahoma"/>
            <family val="2"/>
          </rPr>
          <t xml:space="preserve">
Skånegatan ingår ej
</t>
        </r>
      </text>
    </comment>
    <comment ref="AF11" authorId="0" shapeId="0">
      <text>
        <r>
          <rPr>
            <b/>
            <sz val="9"/>
            <color indexed="81"/>
            <rFont val="Tahoma"/>
            <family val="2"/>
          </rPr>
          <t>M4_GBG_03:</t>
        </r>
        <r>
          <rPr>
            <sz val="9"/>
            <color indexed="81"/>
            <rFont val="Tahoma"/>
            <family val="2"/>
          </rPr>
          <t xml:space="preserve">
Skånegatan ingår ej
</t>
        </r>
      </text>
    </comment>
    <comment ref="AG11" authorId="0" shapeId="0">
      <text>
        <r>
          <rPr>
            <b/>
            <sz val="9"/>
            <color indexed="81"/>
            <rFont val="Tahoma"/>
            <family val="2"/>
          </rPr>
          <t>M4_GBG_03:</t>
        </r>
        <r>
          <rPr>
            <sz val="9"/>
            <color indexed="81"/>
            <rFont val="Tahoma"/>
            <family val="2"/>
          </rPr>
          <t xml:space="preserve">
Skånegatan ingår ej
</t>
        </r>
      </text>
    </comment>
  </commentList>
</comments>
</file>

<file path=xl/sharedStrings.xml><?xml version="1.0" encoding="utf-8"?>
<sst xmlns="http://schemas.openxmlformats.org/spreadsheetml/2006/main" count="358" uniqueCount="45">
  <si>
    <t>Maj</t>
  </si>
  <si>
    <t>Älvsborgsbron</t>
  </si>
  <si>
    <t>Göta Älvbron</t>
  </si>
  <si>
    <t>Tingstadstunneln</t>
  </si>
  <si>
    <t>Öckreröleden [väster Sörredsv]</t>
  </si>
  <si>
    <t>E6 Norr [norr om Klareberg]</t>
  </si>
  <si>
    <t>E45 [vid kommungräns Ale]</t>
  </si>
  <si>
    <t>E20 [vid kommungräns Partille]</t>
  </si>
  <si>
    <t>Väg 40 [Delsjömotet]</t>
  </si>
  <si>
    <t>E6 Syd [Kallebäcksmotet]</t>
  </si>
  <si>
    <t>Säröleden [norr om Lindåsmotet]</t>
  </si>
  <si>
    <t>Norrleden 
[m Tuvev. och Friarelyckan]</t>
  </si>
  <si>
    <t>Landvettervägen 
[m Haketjärnsv. och Furulundsv.]</t>
  </si>
  <si>
    <t>Jan</t>
  </si>
  <si>
    <t>Feb</t>
  </si>
  <si>
    <t>Innerstadsgator</t>
  </si>
  <si>
    <t>2014</t>
  </si>
  <si>
    <t>Mar</t>
  </si>
  <si>
    <t>Apr</t>
  </si>
  <si>
    <t>Jun</t>
  </si>
  <si>
    <t>Jul</t>
  </si>
  <si>
    <t>Aug</t>
  </si>
  <si>
    <t>Sep</t>
  </si>
  <si>
    <t>Okt</t>
  </si>
  <si>
    <t>Nov</t>
  </si>
  <si>
    <t>Dec</t>
  </si>
  <si>
    <t>Betalstationerna</t>
  </si>
  <si>
    <t>Jordfallsbron</t>
  </si>
  <si>
    <t>-</t>
  </si>
  <si>
    <t>Summa</t>
  </si>
  <si>
    <t>Summa fasta mätpunkter</t>
  </si>
  <si>
    <t>Januari</t>
  </si>
  <si>
    <t>Februari</t>
  </si>
  <si>
    <t>Mars</t>
  </si>
  <si>
    <t>April</t>
  </si>
  <si>
    <t>Juni</t>
  </si>
  <si>
    <t>Augusti</t>
  </si>
  <si>
    <t>September</t>
  </si>
  <si>
    <t>Oktober</t>
  </si>
  <si>
    <t>November</t>
  </si>
  <si>
    <t>December</t>
  </si>
  <si>
    <t>Antal</t>
  </si>
  <si>
    <t>Förändring i procent</t>
  </si>
  <si>
    <t>Förändring viktat</t>
  </si>
  <si>
    <t>Index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</si>
</sst>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indexed="63"/>
      <name val="Tahoma"/>
      <family val="2"/>
    </font>
    <font>
      <b/>
      <sz val="8"/>
      <color indexed="8"/>
      <name val="Tahoma"/>
      <family val="2"/>
    </font>
    <font>
      <b/>
      <sz val="8"/>
      <color indexed="9"/>
      <name val="Tahoma"/>
      <family val="2"/>
    </font>
    <font>
      <sz val="10"/>
      <name val="Arial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42"/>
      </left>
      <right style="thin">
        <color indexed="42"/>
      </right>
      <top style="thin">
        <color indexed="42"/>
      </top>
      <bottom style="thin">
        <color indexed="42"/>
      </bottom>
      <diagonal/>
    </border>
    <border>
      <left style="thin">
        <color indexed="42"/>
      </left>
      <right style="medium">
        <color indexed="42"/>
      </right>
      <top style="medium">
        <color indexed="42"/>
      </top>
      <bottom style="thin">
        <color indexed="42"/>
      </bottom>
      <diagonal/>
    </border>
    <border>
      <left/>
      <right style="thin">
        <color indexed="42"/>
      </right>
      <top style="thin">
        <color indexed="42"/>
      </top>
      <bottom style="thin">
        <color indexed="42"/>
      </bottom>
      <diagonal/>
    </border>
    <border>
      <left style="medium">
        <color indexed="42"/>
      </left>
      <right/>
      <top style="thin">
        <color indexed="42"/>
      </top>
      <bottom style="thin">
        <color indexed="42"/>
      </bottom>
      <diagonal/>
    </border>
    <border>
      <left/>
      <right/>
      <top style="thin">
        <color indexed="42"/>
      </top>
      <bottom style="thin">
        <color indexed="42"/>
      </bottom>
      <diagonal/>
    </border>
    <border>
      <left style="thin">
        <color indexed="42"/>
      </left>
      <right/>
      <top style="thin">
        <color indexed="42"/>
      </top>
      <bottom style="thin">
        <color indexed="42"/>
      </bottom>
      <diagonal/>
    </border>
    <border>
      <left style="thin">
        <color indexed="42"/>
      </left>
      <right style="thin">
        <color indexed="42"/>
      </right>
      <top/>
      <bottom/>
      <diagonal/>
    </border>
    <border>
      <left style="thin">
        <color indexed="42"/>
      </left>
      <right/>
      <top/>
      <bottom/>
      <diagonal/>
    </border>
  </borders>
  <cellStyleXfs count="4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" fillId="0" borderId="0"/>
    <xf numFmtId="0" fontId="21" fillId="0" borderId="0"/>
    <xf numFmtId="0" fontId="22" fillId="0" borderId="0"/>
    <xf numFmtId="9" fontId="1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/>
    <xf numFmtId="49" fontId="20" fillId="35" borderId="11" xfId="0" applyNumberFormat="1" applyFont="1" applyFill="1" applyBorder="1"/>
    <xf numFmtId="49" fontId="18" fillId="33" borderId="10" xfId="0" applyNumberFormat="1" applyFont="1" applyFill="1" applyBorder="1"/>
    <xf numFmtId="49" fontId="19" fillId="34" borderId="12" xfId="0" applyNumberFormat="1" applyFont="1" applyFill="1" applyBorder="1"/>
    <xf numFmtId="49" fontId="20" fillId="36" borderId="10" xfId="0" applyNumberFormat="1" applyFont="1" applyFill="1" applyBorder="1"/>
    <xf numFmtId="3" fontId="18" fillId="33" borderId="10" xfId="0" applyNumberFormat="1" applyFont="1" applyFill="1" applyBorder="1"/>
    <xf numFmtId="49" fontId="18" fillId="33" borderId="0" xfId="0" applyNumberFormat="1" applyFont="1" applyFill="1" applyBorder="1"/>
    <xf numFmtId="3" fontId="18" fillId="33" borderId="1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3" fontId="18" fillId="33" borderId="16" xfId="0" applyNumberFormat="1" applyFont="1" applyFill="1" applyBorder="1" applyAlignment="1">
      <alignment horizontal="center"/>
    </xf>
    <xf numFmtId="3" fontId="18" fillId="33" borderId="17" xfId="0" applyNumberFormat="1" applyFont="1" applyFill="1" applyBorder="1" applyAlignment="1">
      <alignment horizontal="center"/>
    </xf>
    <xf numFmtId="49" fontId="20" fillId="36" borderId="13" xfId="0" applyNumberFormat="1" applyFont="1" applyFill="1" applyBorder="1"/>
    <xf numFmtId="49" fontId="20" fillId="36" borderId="14" xfId="0" applyNumberFormat="1" applyFont="1" applyFill="1" applyBorder="1"/>
    <xf numFmtId="49" fontId="20" fillId="36" borderId="12" xfId="0" applyNumberFormat="1" applyFont="1" applyFill="1" applyBorder="1"/>
    <xf numFmtId="49" fontId="20" fillId="36" borderId="15" xfId="0" applyNumberFormat="1" applyFont="1" applyFill="1" applyBorder="1"/>
    <xf numFmtId="164" fontId="18" fillId="33" borderId="10" xfId="45" applyNumberFormat="1" applyFont="1" applyFill="1" applyBorder="1" applyAlignment="1">
      <alignment horizontal="center"/>
    </xf>
    <xf numFmtId="3" fontId="18" fillId="37" borderId="10" xfId="0" applyNumberFormat="1" applyFont="1" applyFill="1" applyBorder="1" applyAlignment="1">
      <alignment horizontal="center"/>
    </xf>
    <xf numFmtId="49" fontId="18" fillId="33" borderId="16" xfId="0" applyNumberFormat="1" applyFont="1" applyFill="1" applyBorder="1"/>
    <xf numFmtId="164" fontId="0" fillId="0" borderId="0" xfId="0" applyNumberFormat="1"/>
    <xf numFmtId="0" fontId="0" fillId="0" borderId="0" xfId="0"/>
    <xf numFmtId="49" fontId="20" fillId="35" borderId="11" xfId="0" applyNumberFormat="1" applyFont="1" applyFill="1" applyBorder="1"/>
    <xf numFmtId="49" fontId="18" fillId="33" borderId="10" xfId="0" applyNumberFormat="1" applyFont="1" applyFill="1" applyBorder="1"/>
    <xf numFmtId="49" fontId="19" fillId="34" borderId="12" xfId="0" applyNumberFormat="1" applyFont="1" applyFill="1" applyBorder="1"/>
    <xf numFmtId="49" fontId="20" fillId="36" borderId="10" xfId="0" applyNumberFormat="1" applyFont="1" applyFill="1" applyBorder="1"/>
    <xf numFmtId="3" fontId="18" fillId="33" borderId="10" xfId="0" applyNumberFormat="1" applyFont="1" applyFill="1" applyBorder="1"/>
    <xf numFmtId="49" fontId="18" fillId="33" borderId="0" xfId="0" applyNumberFormat="1" applyFont="1" applyFill="1" applyBorder="1"/>
    <xf numFmtId="3" fontId="18" fillId="33" borderId="0" xfId="0" applyNumberFormat="1" applyFont="1" applyFill="1" applyBorder="1"/>
    <xf numFmtId="3" fontId="18" fillId="33" borderId="1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3" fontId="18" fillId="33" borderId="16" xfId="0" applyNumberFormat="1" applyFont="1" applyFill="1" applyBorder="1" applyAlignment="1">
      <alignment horizontal="center"/>
    </xf>
    <xf numFmtId="3" fontId="18" fillId="33" borderId="17" xfId="0" applyNumberFormat="1" applyFont="1" applyFill="1" applyBorder="1" applyAlignment="1">
      <alignment horizontal="center"/>
    </xf>
  </cellXfs>
  <cellStyles count="46">
    <cellStyle name="20% - Dekorfärg1" xfId="19" builtinId="30" customBuiltin="1"/>
    <cellStyle name="20% - Dekorfärg2" xfId="23" builtinId="34" customBuiltin="1"/>
    <cellStyle name="20% - Dekorfärg3" xfId="27" builtinId="38" customBuiltin="1"/>
    <cellStyle name="20% - Dekorfärg4" xfId="31" builtinId="42" customBuiltin="1"/>
    <cellStyle name="20% - Dekorfärg5" xfId="35" builtinId="46" customBuiltin="1"/>
    <cellStyle name="20% - Dekorfärg6" xfId="39" builtinId="50" customBuiltin="1"/>
    <cellStyle name="40% - Dekorfärg1" xfId="20" builtinId="31" customBuiltin="1"/>
    <cellStyle name="40% - Dekorfärg2" xfId="24" builtinId="35" customBuiltin="1"/>
    <cellStyle name="40% - Dekorfärg3" xfId="28" builtinId="39" customBuiltin="1"/>
    <cellStyle name="40% - Dekorfärg4" xfId="32" builtinId="43" customBuiltin="1"/>
    <cellStyle name="40% - Dekorfärg5" xfId="36" builtinId="47" customBuiltin="1"/>
    <cellStyle name="40% - Dekorfärg6" xfId="40" builtinId="51" customBuiltin="1"/>
    <cellStyle name="60% - Dekorfärg1" xfId="21" builtinId="32" customBuiltin="1"/>
    <cellStyle name="60% - Dekorfärg2" xfId="25" builtinId="36" customBuiltin="1"/>
    <cellStyle name="60% - Dekorfärg3" xfId="29" builtinId="40" customBuiltin="1"/>
    <cellStyle name="60% - Dekorfärg4" xfId="33" builtinId="44" customBuiltin="1"/>
    <cellStyle name="60% - Dekorfärg5" xfId="37" builtinId="48" customBuiltin="1"/>
    <cellStyle name="60% - Dekorfärg6" xfId="41" builtinId="52" customBuiltin="1"/>
    <cellStyle name="Anteckning" xfId="15" builtinId="10" customBuiltin="1"/>
    <cellStyle name="Beräkning" xfId="11" builtinId="22" customBuiltin="1"/>
    <cellStyle name="Bra" xfId="6" builtinId="26" customBuiltin="1"/>
    <cellStyle name="Dekorfärg1" xfId="18" builtinId="29" customBuiltin="1"/>
    <cellStyle name="Dekorfärg2" xfId="22" builtinId="33" customBuiltin="1"/>
    <cellStyle name="Dekorfärg3" xfId="26" builtinId="37" customBuiltin="1"/>
    <cellStyle name="Dekorfärg4" xfId="30" builtinId="41" customBuiltin="1"/>
    <cellStyle name="Dekorfärg5" xfId="34" builtinId="45" customBuiltin="1"/>
    <cellStyle name="Dekorfärg6" xfId="38" builtinId="49" customBuiltin="1"/>
    <cellStyle name="Dåligt" xfId="7" builtinId="27" customBuiltin="1"/>
    <cellStyle name="Förklarande text" xfId="16" builtinId="53" customBuiltin="1"/>
    <cellStyle name="Indata" xfId="9" builtinId="20" customBuiltin="1"/>
    <cellStyle name="Kontrollcell" xfId="13" builtinId="23" customBuiltin="1"/>
    <cellStyle name="Länkad cell" xfId="12" builtinId="24" customBuiltin="1"/>
    <cellStyle name="Neutral" xfId="8" builtinId="28" customBuiltin="1"/>
    <cellStyle name="Normal" xfId="0" builtinId="0"/>
    <cellStyle name="Normal 2" xfId="43"/>
    <cellStyle name="Normal 2 2" xfId="44"/>
    <cellStyle name="Normal 3" xfId="42"/>
    <cellStyle name="Procent" xfId="45" builtinId="5"/>
    <cellStyle name="Rubrik" xfId="1" builtinId="15" customBuiltin="1"/>
    <cellStyle name="Rubrik 1" xfId="2" builtinId="16" customBuiltin="1"/>
    <cellStyle name="Rubrik 2" xfId="3" builtinId="17" customBuiltin="1"/>
    <cellStyle name="Rubrik 3" xfId="4" builtinId="18" customBuiltin="1"/>
    <cellStyle name="Rubrik 4" xfId="5" builtinId="19" customBuiltin="1"/>
    <cellStyle name="Summa" xfId="17" builtinId="25" customBuiltin="1"/>
    <cellStyle name="Utdata" xfId="10" builtinId="21" customBuiltin="1"/>
    <cellStyle name="Varningstext" xfId="14" builtinId="11" customBuiltin="1"/>
  </cellStyles>
  <dxfs count="0"/>
  <tableStyles count="0" defaultTableStyle="TableStyleMedium2" defaultPivotStyle="PivotStyleLight16"/>
  <colors>
    <mruColors>
      <color rgb="FF009AB1"/>
      <color rgb="FF88CDD8"/>
      <color rgb="FFCAE7E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calcChain" Target="calcChain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 sz="1800"/>
              <a:t>Trafikutveckling</a:t>
            </a:r>
            <a:r>
              <a:rPr lang="sv-SE" sz="1800" baseline="0"/>
              <a:t> Göteborg fasta mätpunkter </a:t>
            </a:r>
          </a:p>
          <a:p>
            <a:pPr>
              <a:defRPr sz="1800"/>
            </a:pPr>
            <a:r>
              <a:rPr lang="sv-SE" sz="1800" baseline="0"/>
              <a:t>2012 = index 100% för varje månad</a:t>
            </a:r>
            <a:endParaRPr lang="sv-SE" sz="1800" b="0" i="0" u="none" strike="noStrike" baseline="0">
              <a:effectLst/>
            </a:endParaRPr>
          </a:p>
          <a:p>
            <a:pPr>
              <a:defRPr sz="1800"/>
            </a:pPr>
            <a:endParaRPr lang="sv-SE" sz="1800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'Biltrafikflöden_Q2 viktad'!$C$47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'Biltrafikflöden_Q2 viktad'!$B$48:$B$58</c:f>
              <c:strCache>
                <c:ptCount val="11"/>
                <c:pt idx="0">
                  <c:v>Januari</c:v>
                </c:pt>
                <c:pt idx="1">
                  <c:v>Februari</c:v>
                </c:pt>
                <c:pt idx="2">
                  <c:v>Mars</c:v>
                </c:pt>
                <c:pt idx="3">
                  <c:v>April</c:v>
                </c:pt>
                <c:pt idx="4">
                  <c:v>Maj</c:v>
                </c:pt>
                <c:pt idx="5">
                  <c:v>Juni</c:v>
                </c:pt>
                <c:pt idx="6">
                  <c:v>Augusti</c:v>
                </c:pt>
                <c:pt idx="7">
                  <c:v>September</c:v>
                </c:pt>
                <c:pt idx="8">
                  <c:v>Oktober</c:v>
                </c:pt>
                <c:pt idx="9">
                  <c:v>November</c:v>
                </c:pt>
                <c:pt idx="10">
                  <c:v>December</c:v>
                </c:pt>
              </c:strCache>
            </c:strRef>
          </c:cat>
          <c:val>
            <c:numRef>
              <c:f>'Biltrafikflöden_Q2 viktad'!$C$48:$C$54</c:f>
              <c:numCache>
                <c:formatCode>0.0%</c:formatCode>
                <c:ptCount val="7"/>
                <c:pt idx="0">
                  <c:v>0.88862524602282056</c:v>
                </c:pt>
                <c:pt idx="1">
                  <c:v>0.91930336415311775</c:v>
                </c:pt>
                <c:pt idx="2">
                  <c:v>0.92378593185455049</c:v>
                </c:pt>
                <c:pt idx="3">
                  <c:v>0.93372143160475529</c:v>
                </c:pt>
                <c:pt idx="4">
                  <c:v>0.93871533249845973</c:v>
                </c:pt>
                <c:pt idx="5">
                  <c:v>0.95194508952453405</c:v>
                </c:pt>
                <c:pt idx="6">
                  <c:v>0.95214903436093212</c:v>
                </c:pt>
              </c:numCache>
            </c:numRef>
          </c:val>
        </c:ser>
        <c:ser>
          <c:idx val="1"/>
          <c:order val="1"/>
          <c:tx>
            <c:strRef>
              <c:f>'Biltrafikflöden_Q2 viktad'!$D$47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'Biltrafikflöden_Q2 viktad'!$B$48:$B$58</c:f>
              <c:strCache>
                <c:ptCount val="11"/>
                <c:pt idx="0">
                  <c:v>Januari</c:v>
                </c:pt>
                <c:pt idx="1">
                  <c:v>Februari</c:v>
                </c:pt>
                <c:pt idx="2">
                  <c:v>Mars</c:v>
                </c:pt>
                <c:pt idx="3">
                  <c:v>April</c:v>
                </c:pt>
                <c:pt idx="4">
                  <c:v>Maj</c:v>
                </c:pt>
                <c:pt idx="5">
                  <c:v>Juni</c:v>
                </c:pt>
                <c:pt idx="6">
                  <c:v>Augusti</c:v>
                </c:pt>
                <c:pt idx="7">
                  <c:v>September</c:v>
                </c:pt>
                <c:pt idx="8">
                  <c:v>Oktober</c:v>
                </c:pt>
                <c:pt idx="9">
                  <c:v>November</c:v>
                </c:pt>
                <c:pt idx="10">
                  <c:v>December</c:v>
                </c:pt>
              </c:strCache>
            </c:strRef>
          </c:cat>
          <c:val>
            <c:numRef>
              <c:f>'Biltrafikflöden_Q2 viktad'!$D$48:$D$54</c:f>
              <c:numCache>
                <c:formatCode>0.0%</c:formatCode>
                <c:ptCount val="7"/>
                <c:pt idx="0">
                  <c:v>0.93422704962766012</c:v>
                </c:pt>
                <c:pt idx="1">
                  <c:v>0.95546556615740319</c:v>
                </c:pt>
                <c:pt idx="2">
                  <c:v>0.94822413533768246</c:v>
                </c:pt>
                <c:pt idx="3">
                  <c:v>0.96374438208738389</c:v>
                </c:pt>
                <c:pt idx="4">
                  <c:v>0.94745748845401789</c:v>
                </c:pt>
                <c:pt idx="5">
                  <c:v>0.97098695426623549</c:v>
                </c:pt>
                <c:pt idx="6">
                  <c:v>0.99975648607897882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51003712"/>
        <c:axId val="451005280"/>
      </c:barChart>
      <c:catAx>
        <c:axId val="451003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high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451005280"/>
        <c:crosses val="autoZero"/>
        <c:auto val="1"/>
        <c:lblAlgn val="ctr"/>
        <c:lblOffset val="100"/>
        <c:noMultiLvlLbl val="0"/>
      </c:catAx>
      <c:valAx>
        <c:axId val="4510052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4510037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24" workbookViewId="0" zoomToFit="1"/>
  </sheetViews>
  <sheetProtection algorithmName="SHA-512" hashValue="rw7UvFK2jgJn+7h0/QALQBEHPncBNYFp/bQ8iQLeNS2/fAd2SFvK4kAuJrGKrNvM3FUda9aHsoBm+LivDN99Ig==" saltValue="ToeOfX4lWAaWfibdnkj/Fw==" spinCount="100000" content="1" objects="1"/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9919" cy="6083710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K18"/>
  <sheetViews>
    <sheetView tabSelected="1" workbookViewId="0">
      <selection activeCell="B12" sqref="B12"/>
    </sheetView>
  </sheetViews>
  <sheetFormatPr defaultRowHeight="15" x14ac:dyDescent="0.25"/>
  <cols>
    <col min="1" max="1" width="37.140625" bestFit="1" customWidth="1"/>
    <col min="2" max="2" width="15.7109375" style="1" customWidth="1"/>
    <col min="3" max="4" width="15.7109375" customWidth="1"/>
    <col min="5" max="5" width="15.7109375" style="1" customWidth="1"/>
    <col min="6" max="7" width="15.7109375" customWidth="1"/>
    <col min="8" max="8" width="15.7109375" style="1" customWidth="1"/>
    <col min="9" max="10" width="15.7109375" customWidth="1"/>
    <col min="11" max="11" width="15.7109375" style="1" customWidth="1"/>
    <col min="12" max="13" width="15.7109375" customWidth="1"/>
    <col min="14" max="14" width="15.7109375" style="1" customWidth="1"/>
    <col min="15" max="16" width="15.7109375" customWidth="1"/>
    <col min="17" max="17" width="15.7109375" style="1" customWidth="1"/>
    <col min="18" max="19" width="15.7109375" customWidth="1"/>
    <col min="20" max="20" width="15.7109375" style="1" customWidth="1"/>
    <col min="21" max="22" width="15.7109375" customWidth="1"/>
    <col min="23" max="23" width="15.7109375" style="1" customWidth="1"/>
    <col min="24" max="25" width="15.7109375" customWidth="1"/>
    <col min="26" max="26" width="15.7109375" style="1" customWidth="1"/>
    <col min="27" max="28" width="15.7109375" customWidth="1"/>
    <col min="29" max="29" width="15.7109375" style="1" customWidth="1"/>
    <col min="30" max="31" width="15.7109375" customWidth="1"/>
    <col min="32" max="32" width="15.7109375" style="1" customWidth="1"/>
    <col min="33" max="34" width="15.7109375" customWidth="1"/>
    <col min="35" max="35" width="15.7109375" style="1" customWidth="1"/>
    <col min="36" max="37" width="15.7109375" customWidth="1"/>
  </cols>
  <sheetData>
    <row r="1" spans="1:37" x14ac:dyDescent="0.25">
      <c r="A1" s="21"/>
      <c r="B1" s="12" t="s">
        <v>13</v>
      </c>
      <c r="C1" s="13"/>
      <c r="D1" s="14"/>
      <c r="E1" s="15" t="s">
        <v>14</v>
      </c>
      <c r="F1" s="13"/>
      <c r="G1" s="14"/>
      <c r="H1" s="15" t="s">
        <v>17</v>
      </c>
      <c r="I1" s="13"/>
      <c r="J1" s="14"/>
      <c r="K1" s="15" t="s">
        <v>18</v>
      </c>
      <c r="L1" s="13"/>
      <c r="M1" s="14"/>
      <c r="N1" s="15" t="s">
        <v>0</v>
      </c>
      <c r="O1" s="13"/>
      <c r="P1" s="14"/>
      <c r="Q1" s="15" t="s">
        <v>19</v>
      </c>
      <c r="R1" s="13"/>
      <c r="S1" s="14"/>
      <c r="T1" s="15" t="s">
        <v>20</v>
      </c>
      <c r="U1" s="13"/>
      <c r="V1" s="14"/>
      <c r="W1" s="15" t="s">
        <v>21</v>
      </c>
      <c r="X1" s="13"/>
      <c r="Y1" s="14"/>
      <c r="Z1" s="15" t="s">
        <v>22</v>
      </c>
      <c r="AA1" s="13"/>
      <c r="AB1" s="14"/>
      <c r="AC1" s="15" t="s">
        <v>23</v>
      </c>
      <c r="AD1" s="13"/>
      <c r="AE1" s="14"/>
      <c r="AF1" s="15" t="s">
        <v>24</v>
      </c>
      <c r="AG1" s="13"/>
      <c r="AH1" s="14"/>
      <c r="AI1" s="15" t="s">
        <v>25</v>
      </c>
      <c r="AJ1" s="13"/>
      <c r="AK1" s="14"/>
    </row>
    <row r="2" spans="1:37" x14ac:dyDescent="0.25">
      <c r="A2" s="23"/>
      <c r="B2" s="24">
        <v>2012</v>
      </c>
      <c r="C2" s="24">
        <v>2013</v>
      </c>
      <c r="D2" s="24" t="s">
        <v>16</v>
      </c>
      <c r="E2" s="24">
        <v>2012</v>
      </c>
      <c r="F2" s="24">
        <v>2013</v>
      </c>
      <c r="G2" s="24" t="s">
        <v>16</v>
      </c>
      <c r="H2" s="24">
        <v>2012</v>
      </c>
      <c r="I2" s="24">
        <v>2013</v>
      </c>
      <c r="J2" s="24" t="s">
        <v>16</v>
      </c>
      <c r="K2" s="24">
        <v>2012</v>
      </c>
      <c r="L2" s="24">
        <v>2013</v>
      </c>
      <c r="M2" s="24" t="s">
        <v>16</v>
      </c>
      <c r="N2" s="24">
        <v>2012</v>
      </c>
      <c r="O2" s="24">
        <v>2013</v>
      </c>
      <c r="P2" s="24" t="s">
        <v>16</v>
      </c>
      <c r="Q2" s="24">
        <v>2012</v>
      </c>
      <c r="R2" s="24">
        <v>2013</v>
      </c>
      <c r="S2" s="24" t="s">
        <v>16</v>
      </c>
      <c r="T2" s="24">
        <v>2012</v>
      </c>
      <c r="U2" s="24">
        <v>2013</v>
      </c>
      <c r="V2" s="24" t="s">
        <v>16</v>
      </c>
      <c r="W2" s="24">
        <v>2012</v>
      </c>
      <c r="X2" s="24">
        <v>2013</v>
      </c>
      <c r="Y2" s="24" t="s">
        <v>16</v>
      </c>
      <c r="Z2" s="24">
        <v>2012</v>
      </c>
      <c r="AA2" s="24">
        <v>2013</v>
      </c>
      <c r="AB2" s="24" t="s">
        <v>16</v>
      </c>
      <c r="AC2" s="24">
        <v>2012</v>
      </c>
      <c r="AD2" s="24">
        <v>2013</v>
      </c>
      <c r="AE2" s="24" t="s">
        <v>16</v>
      </c>
      <c r="AF2" s="24">
        <v>2012</v>
      </c>
      <c r="AG2" s="24">
        <v>2013</v>
      </c>
      <c r="AH2" s="24" t="s">
        <v>16</v>
      </c>
      <c r="AI2" s="24">
        <v>2012</v>
      </c>
      <c r="AJ2" s="24">
        <v>2013</v>
      </c>
      <c r="AK2" s="24" t="s">
        <v>16</v>
      </c>
    </row>
    <row r="3" spans="1:37" x14ac:dyDescent="0.25">
      <c r="A3" s="22" t="s">
        <v>2</v>
      </c>
      <c r="B3" s="28">
        <v>23428.6</v>
      </c>
      <c r="C3" s="28">
        <v>17893.7</v>
      </c>
      <c r="D3" s="28">
        <v>18695.666666666668</v>
      </c>
      <c r="E3" s="28">
        <v>23634.619047619046</v>
      </c>
      <c r="F3" s="28">
        <v>18857.3</v>
      </c>
      <c r="G3" s="28">
        <v>18808.599999999999</v>
      </c>
      <c r="H3" s="28">
        <v>24899</v>
      </c>
      <c r="I3" s="28">
        <v>19913.473684210527</v>
      </c>
      <c r="J3" s="28">
        <v>19561.849999999999</v>
      </c>
      <c r="K3" s="28">
        <v>25560.333333333332</v>
      </c>
      <c r="L3" s="28">
        <v>21221.238095238095</v>
      </c>
      <c r="M3" s="28">
        <v>20771.21052631579</v>
      </c>
      <c r="N3" s="28">
        <v>26389.222222222223</v>
      </c>
      <c r="O3" s="28">
        <v>21664.3125</v>
      </c>
      <c r="P3" s="28">
        <v>21097.944444444445</v>
      </c>
      <c r="Q3" s="28">
        <v>25579.888888888891</v>
      </c>
      <c r="R3" s="28">
        <v>21341.833333333332</v>
      </c>
      <c r="S3" s="28">
        <v>21543</v>
      </c>
      <c r="T3" s="28" t="s">
        <v>28</v>
      </c>
      <c r="U3" s="28" t="s">
        <v>28</v>
      </c>
      <c r="V3" s="28" t="s">
        <v>28</v>
      </c>
      <c r="W3" s="28">
        <v>22857.045454545456</v>
      </c>
      <c r="X3" s="28">
        <v>19231.409090909092</v>
      </c>
      <c r="Y3" s="28" t="s">
        <v>28</v>
      </c>
      <c r="Z3" s="28">
        <v>24854.78947368421</v>
      </c>
      <c r="AA3" s="28">
        <v>20898.047619047618</v>
      </c>
      <c r="AB3" s="28" t="s">
        <v>28</v>
      </c>
      <c r="AC3" s="28">
        <v>24827.35</v>
      </c>
      <c r="AD3" s="28">
        <v>20459.157894736843</v>
      </c>
      <c r="AE3" s="28" t="s">
        <v>28</v>
      </c>
      <c r="AF3" s="28">
        <v>24295.31818181818</v>
      </c>
      <c r="AG3" s="28">
        <v>20927.523809523809</v>
      </c>
      <c r="AH3" s="28" t="s">
        <v>28</v>
      </c>
      <c r="AI3" s="28">
        <v>23396.727272727272</v>
      </c>
      <c r="AJ3" s="28">
        <v>21383.142857142859</v>
      </c>
      <c r="AK3" s="29" t="s">
        <v>28</v>
      </c>
    </row>
    <row r="4" spans="1:37" x14ac:dyDescent="0.25">
      <c r="A4" s="22" t="s">
        <v>3</v>
      </c>
      <c r="B4" s="28">
        <v>114663.1</v>
      </c>
      <c r="C4" s="28">
        <v>98434.85</v>
      </c>
      <c r="D4" s="28">
        <v>107235.1875</v>
      </c>
      <c r="E4" s="28">
        <v>115143.61904761905</v>
      </c>
      <c r="F4" s="28">
        <v>103111.55</v>
      </c>
      <c r="G4" s="28">
        <v>110585.70588235294</v>
      </c>
      <c r="H4" s="28">
        <v>120015.68181818182</v>
      </c>
      <c r="I4" s="28">
        <v>108230.3</v>
      </c>
      <c r="J4" s="28">
        <v>113848.35714285714</v>
      </c>
      <c r="K4" s="28">
        <v>123358.83333333333</v>
      </c>
      <c r="L4" s="28">
        <v>113426.52380952382</v>
      </c>
      <c r="M4" s="28">
        <v>120511.6</v>
      </c>
      <c r="N4" s="28">
        <v>125909.23529411765</v>
      </c>
      <c r="O4" s="28">
        <v>117868.88235294117</v>
      </c>
      <c r="P4" s="28">
        <v>122024.15384615384</v>
      </c>
      <c r="Q4" s="28">
        <v>125866.31578947368</v>
      </c>
      <c r="R4" s="28">
        <v>120165.83333333333</v>
      </c>
      <c r="S4" s="28">
        <v>123019</v>
      </c>
      <c r="T4" s="28" t="s">
        <v>28</v>
      </c>
      <c r="U4" s="28" t="s">
        <v>28</v>
      </c>
      <c r="V4" s="28" t="s">
        <v>28</v>
      </c>
      <c r="W4" s="28">
        <v>116905.72727272728</v>
      </c>
      <c r="X4" s="28">
        <v>111987.63636363637</v>
      </c>
      <c r="Y4" s="28" t="s">
        <v>28</v>
      </c>
      <c r="Z4" s="28">
        <v>119894.11111111111</v>
      </c>
      <c r="AA4" s="28">
        <v>114824.8</v>
      </c>
      <c r="AB4" s="28" t="s">
        <v>28</v>
      </c>
      <c r="AC4" s="28">
        <v>119056.6</v>
      </c>
      <c r="AD4" s="28">
        <v>115239.72222222222</v>
      </c>
      <c r="AE4" s="28" t="s">
        <v>28</v>
      </c>
      <c r="AF4" s="28">
        <v>118885.45454545454</v>
      </c>
      <c r="AG4" s="28">
        <v>114214.26315789473</v>
      </c>
      <c r="AH4" s="28" t="s">
        <v>28</v>
      </c>
      <c r="AI4" s="28">
        <v>114161.21428571429</v>
      </c>
      <c r="AJ4" s="28">
        <v>116262.07142857143</v>
      </c>
      <c r="AK4" s="29" t="s">
        <v>28</v>
      </c>
    </row>
    <row r="5" spans="1:37" x14ac:dyDescent="0.25">
      <c r="A5" s="22" t="s">
        <v>1</v>
      </c>
      <c r="B5" s="28">
        <v>67007.5</v>
      </c>
      <c r="C5" s="28">
        <v>59231.5</v>
      </c>
      <c r="D5" s="28">
        <v>62347.588235294119</v>
      </c>
      <c r="E5" s="28">
        <v>65915.071428571435</v>
      </c>
      <c r="F5" s="28">
        <v>59503.65</v>
      </c>
      <c r="G5" s="28">
        <v>62570</v>
      </c>
      <c r="H5" s="28">
        <v>69228.176470588238</v>
      </c>
      <c r="I5" s="28">
        <v>62462.05</v>
      </c>
      <c r="J5" s="28">
        <v>65198.1</v>
      </c>
      <c r="K5" s="28">
        <v>72225.8</v>
      </c>
      <c r="L5" s="28">
        <v>65986</v>
      </c>
      <c r="M5" s="28">
        <v>68670.31578947368</v>
      </c>
      <c r="N5" s="28">
        <v>76290.882352941175</v>
      </c>
      <c r="O5" s="28">
        <v>69340.941176470587</v>
      </c>
      <c r="P5" s="28">
        <v>71559.166666666672</v>
      </c>
      <c r="Q5" s="28">
        <v>74021.263157894733</v>
      </c>
      <c r="R5" s="28">
        <v>68582.61538461539</v>
      </c>
      <c r="S5" s="28">
        <v>71594</v>
      </c>
      <c r="T5" s="28" t="s">
        <v>28</v>
      </c>
      <c r="U5" s="28" t="s">
        <v>28</v>
      </c>
      <c r="V5" s="28" t="s">
        <v>28</v>
      </c>
      <c r="W5" s="28">
        <v>63325.315789473687</v>
      </c>
      <c r="X5" s="28">
        <v>58234.052631578947</v>
      </c>
      <c r="Y5" s="28" t="s">
        <v>28</v>
      </c>
      <c r="Z5" s="28">
        <v>72642.529411764699</v>
      </c>
      <c r="AA5" s="28">
        <v>67420.476190476184</v>
      </c>
      <c r="AB5" s="28" t="s">
        <v>28</v>
      </c>
      <c r="AC5" s="28">
        <v>72268.149999999994</v>
      </c>
      <c r="AD5" s="28">
        <v>66988.263157894733</v>
      </c>
      <c r="AE5" s="28" t="s">
        <v>28</v>
      </c>
      <c r="AF5" s="28">
        <v>70942.045454545456</v>
      </c>
      <c r="AG5" s="28">
        <v>66608.761904761908</v>
      </c>
      <c r="AH5" s="28" t="s">
        <v>28</v>
      </c>
      <c r="AI5" s="28">
        <v>70215</v>
      </c>
      <c r="AJ5" s="28">
        <v>66307.071428571435</v>
      </c>
      <c r="AK5" s="29" t="s">
        <v>28</v>
      </c>
    </row>
    <row r="6" spans="1:37" x14ac:dyDescent="0.25">
      <c r="A6" s="22" t="s">
        <v>4</v>
      </c>
      <c r="B6" s="28">
        <v>27036.85</v>
      </c>
      <c r="C6" s="28">
        <v>26105.599999999999</v>
      </c>
      <c r="D6" s="28">
        <v>29085.166666666668</v>
      </c>
      <c r="E6" s="28">
        <v>25979.625</v>
      </c>
      <c r="F6" s="28">
        <v>26634.25</v>
      </c>
      <c r="G6" s="28">
        <v>29333.45</v>
      </c>
      <c r="H6" s="28">
        <v>28298.476190476191</v>
      </c>
      <c r="I6" s="28">
        <v>27796.15</v>
      </c>
      <c r="J6" s="28">
        <v>30763.761904761905</v>
      </c>
      <c r="K6" s="28">
        <v>29007.166666666668</v>
      </c>
      <c r="L6" s="28">
        <v>29312.714285714286</v>
      </c>
      <c r="M6" s="28">
        <v>32484.684210526317</v>
      </c>
      <c r="N6" s="28">
        <v>30236</v>
      </c>
      <c r="O6" s="28">
        <v>30350.882352941175</v>
      </c>
      <c r="P6" s="28">
        <v>32496.35</v>
      </c>
      <c r="Q6" s="28">
        <v>30544.105263157893</v>
      </c>
      <c r="R6" s="28">
        <v>31130.444444444445</v>
      </c>
      <c r="S6" s="28">
        <v>33845.105263157893</v>
      </c>
      <c r="T6" s="28" t="s">
        <v>28</v>
      </c>
      <c r="U6" s="28" t="s">
        <v>28</v>
      </c>
      <c r="V6" s="28" t="s">
        <v>28</v>
      </c>
      <c r="W6" s="28">
        <v>26640.695652173912</v>
      </c>
      <c r="X6" s="28">
        <v>27512.954545454544</v>
      </c>
      <c r="Y6" s="28" t="s">
        <v>28</v>
      </c>
      <c r="Z6" s="28">
        <v>28629.35</v>
      </c>
      <c r="AA6" s="28">
        <v>28914.619047619046</v>
      </c>
      <c r="AB6" s="28" t="s">
        <v>28</v>
      </c>
      <c r="AC6" s="28">
        <v>28779.5</v>
      </c>
      <c r="AD6" s="28">
        <v>30055.263157894737</v>
      </c>
      <c r="AE6" s="28" t="s">
        <v>28</v>
      </c>
      <c r="AF6" s="28">
        <v>29054.045454545456</v>
      </c>
      <c r="AG6" s="28">
        <v>30167.714285714286</v>
      </c>
      <c r="AH6" s="28" t="s">
        <v>28</v>
      </c>
      <c r="AI6" s="28">
        <v>28473.166666666668</v>
      </c>
      <c r="AJ6" s="28">
        <v>30855</v>
      </c>
      <c r="AK6" s="29" t="s">
        <v>28</v>
      </c>
    </row>
    <row r="7" spans="1:37" x14ac:dyDescent="0.25">
      <c r="A7" s="22" t="s">
        <v>5</v>
      </c>
      <c r="B7" s="28">
        <v>55107.789473684214</v>
      </c>
      <c r="C7" s="28">
        <v>48278.8</v>
      </c>
      <c r="D7" s="28">
        <v>49604.833333333336</v>
      </c>
      <c r="E7" s="28">
        <v>55812.4</v>
      </c>
      <c r="F7" s="28">
        <v>50000.15</v>
      </c>
      <c r="G7" s="28">
        <v>51398.882352941175</v>
      </c>
      <c r="H7" s="28">
        <v>58882.571428571428</v>
      </c>
      <c r="I7" s="28">
        <v>52528.35</v>
      </c>
      <c r="J7" s="28">
        <v>53180.428571428572</v>
      </c>
      <c r="K7" s="28">
        <v>62425.125</v>
      </c>
      <c r="L7" s="28">
        <v>55082.380952380954</v>
      </c>
      <c r="M7" s="28">
        <v>57480.894736842107</v>
      </c>
      <c r="N7" s="28">
        <v>61094</v>
      </c>
      <c r="O7" s="28">
        <v>58013.5625</v>
      </c>
      <c r="P7" s="28">
        <v>58154.85</v>
      </c>
      <c r="Q7" s="28">
        <v>66749.833333333328</v>
      </c>
      <c r="R7" s="28">
        <v>61585.777777777781</v>
      </c>
      <c r="S7" s="28">
        <v>62018.15789473684</v>
      </c>
      <c r="T7" s="28" t="s">
        <v>28</v>
      </c>
      <c r="U7" s="28" t="s">
        <v>28</v>
      </c>
      <c r="V7" s="28" t="s">
        <v>28</v>
      </c>
      <c r="W7" s="28">
        <v>63703.318181818184</v>
      </c>
      <c r="X7" s="28">
        <v>58606.5</v>
      </c>
      <c r="Y7" s="28" t="s">
        <v>28</v>
      </c>
      <c r="Z7" s="28">
        <v>60741.789473684214</v>
      </c>
      <c r="AA7" s="28">
        <v>55868.714285714283</v>
      </c>
      <c r="AB7" s="28" t="s">
        <v>28</v>
      </c>
      <c r="AC7" s="28">
        <v>59426.631578947367</v>
      </c>
      <c r="AD7" s="28">
        <v>54682.73684210526</v>
      </c>
      <c r="AE7" s="28" t="s">
        <v>28</v>
      </c>
      <c r="AF7" s="28">
        <v>57674.545454545456</v>
      </c>
      <c r="AG7" s="28">
        <v>53814.619047619046</v>
      </c>
      <c r="AH7" s="28" t="s">
        <v>28</v>
      </c>
      <c r="AI7" s="28">
        <v>55687.111111111109</v>
      </c>
      <c r="AJ7" s="28">
        <v>54632.071428571428</v>
      </c>
      <c r="AK7" s="29" t="s">
        <v>28</v>
      </c>
    </row>
    <row r="8" spans="1:37" x14ac:dyDescent="0.25">
      <c r="A8" s="22" t="s">
        <v>7</v>
      </c>
      <c r="B8" s="28">
        <v>50104.294117647056</v>
      </c>
      <c r="C8" s="28">
        <v>47346.55</v>
      </c>
      <c r="D8" s="28" t="s">
        <v>28</v>
      </c>
      <c r="E8" s="28">
        <v>49817.588235294119</v>
      </c>
      <c r="F8" s="28">
        <v>48704.2</v>
      </c>
      <c r="G8" s="28" t="s">
        <v>28</v>
      </c>
      <c r="H8" s="28">
        <v>52203.888888888891</v>
      </c>
      <c r="I8" s="28">
        <v>51049.45</v>
      </c>
      <c r="J8" s="28">
        <v>51832.909090909088</v>
      </c>
      <c r="K8" s="28">
        <v>54547.461538461539</v>
      </c>
      <c r="L8" s="28">
        <v>53330.380952380954</v>
      </c>
      <c r="M8" s="28">
        <v>53254.882352941175</v>
      </c>
      <c r="N8" s="28">
        <v>56689.333333333336</v>
      </c>
      <c r="O8" s="28">
        <v>55537</v>
      </c>
      <c r="P8" s="28" t="s">
        <v>28</v>
      </c>
      <c r="Q8" s="28">
        <v>56285.375</v>
      </c>
      <c r="R8" s="28">
        <v>55143</v>
      </c>
      <c r="S8" s="28" t="s">
        <v>28</v>
      </c>
      <c r="T8" s="28" t="s">
        <v>28</v>
      </c>
      <c r="U8" s="28" t="s">
        <v>28</v>
      </c>
      <c r="V8" s="28" t="s">
        <v>28</v>
      </c>
      <c r="W8" s="28">
        <v>51776.857142857145</v>
      </c>
      <c r="X8" s="28" t="s">
        <v>28</v>
      </c>
      <c r="Y8" s="28" t="s">
        <v>28</v>
      </c>
      <c r="Z8" s="28">
        <v>54707.75</v>
      </c>
      <c r="AA8" s="28" t="s">
        <v>28</v>
      </c>
      <c r="AB8" s="28" t="s">
        <v>28</v>
      </c>
      <c r="AC8" s="28">
        <v>54852.411764705881</v>
      </c>
      <c r="AD8" s="28" t="s">
        <v>28</v>
      </c>
      <c r="AE8" s="28" t="s">
        <v>28</v>
      </c>
      <c r="AF8" s="28">
        <v>55081.227272727272</v>
      </c>
      <c r="AG8" s="28" t="s">
        <v>28</v>
      </c>
      <c r="AH8" s="28" t="s">
        <v>28</v>
      </c>
      <c r="AI8" s="28" t="s">
        <v>28</v>
      </c>
      <c r="AJ8" s="28" t="s">
        <v>28</v>
      </c>
      <c r="AK8" s="30" t="s">
        <v>28</v>
      </c>
    </row>
    <row r="9" spans="1:37" x14ac:dyDescent="0.25">
      <c r="A9" s="22" t="s">
        <v>6</v>
      </c>
      <c r="B9" s="28" t="s">
        <v>28</v>
      </c>
      <c r="C9" s="28" t="s">
        <v>28</v>
      </c>
      <c r="D9" s="28">
        <v>19381.315789473683</v>
      </c>
      <c r="E9" s="28" t="s">
        <v>28</v>
      </c>
      <c r="F9" s="28">
        <v>17640.125</v>
      </c>
      <c r="G9" s="28">
        <v>20033.842105263157</v>
      </c>
      <c r="H9" s="28" t="s">
        <v>28</v>
      </c>
      <c r="I9" s="28">
        <v>18805.3</v>
      </c>
      <c r="J9" s="28">
        <v>21329.476190476191</v>
      </c>
      <c r="K9" s="28" t="s">
        <v>28</v>
      </c>
      <c r="L9" s="28">
        <v>19545</v>
      </c>
      <c r="M9" s="28">
        <v>21726.263157894737</v>
      </c>
      <c r="N9" s="28" t="s">
        <v>28</v>
      </c>
      <c r="O9" s="28">
        <v>19438.375</v>
      </c>
      <c r="P9" s="28">
        <v>22368.57894736842</v>
      </c>
      <c r="Q9" s="28" t="s">
        <v>28</v>
      </c>
      <c r="R9" s="28">
        <v>21335.777777777777</v>
      </c>
      <c r="S9" s="28">
        <v>23393.78947368421</v>
      </c>
      <c r="T9" s="28" t="s">
        <v>28</v>
      </c>
      <c r="U9" s="28" t="s">
        <v>28</v>
      </c>
      <c r="V9" s="28" t="s">
        <v>28</v>
      </c>
      <c r="W9" s="28" t="s">
        <v>28</v>
      </c>
      <c r="X9" s="28">
        <v>19759.954545454544</v>
      </c>
      <c r="Y9" s="28" t="s">
        <v>28</v>
      </c>
      <c r="Z9" s="28" t="s">
        <v>28</v>
      </c>
      <c r="AA9" s="28">
        <v>21286.428571428572</v>
      </c>
      <c r="AB9" s="28" t="s">
        <v>28</v>
      </c>
      <c r="AC9" s="28" t="s">
        <v>28</v>
      </c>
      <c r="AD9" s="28">
        <v>21638</v>
      </c>
      <c r="AE9" s="28" t="s">
        <v>28</v>
      </c>
      <c r="AF9" s="28" t="s">
        <v>28</v>
      </c>
      <c r="AG9" s="28">
        <v>21257.714285714286</v>
      </c>
      <c r="AH9" s="28" t="s">
        <v>28</v>
      </c>
      <c r="AI9" s="28" t="s">
        <v>28</v>
      </c>
      <c r="AJ9" s="28">
        <v>21099.599999999999</v>
      </c>
      <c r="AK9" s="30" t="s">
        <v>28</v>
      </c>
    </row>
    <row r="10" spans="1:37" x14ac:dyDescent="0.25">
      <c r="A10" s="22" t="s">
        <v>10</v>
      </c>
      <c r="B10" s="28" t="s">
        <v>28</v>
      </c>
      <c r="C10" s="28" t="s">
        <v>28</v>
      </c>
      <c r="D10" s="28">
        <v>13798.7</v>
      </c>
      <c r="E10" s="28" t="s">
        <v>28</v>
      </c>
      <c r="F10" s="28">
        <v>14537.5</v>
      </c>
      <c r="G10" s="28">
        <v>13766.357142857143</v>
      </c>
      <c r="H10" s="28" t="s">
        <v>28</v>
      </c>
      <c r="I10" s="28">
        <v>14273.1875</v>
      </c>
      <c r="J10" s="28">
        <v>15015.2</v>
      </c>
      <c r="K10" s="28" t="s">
        <v>28</v>
      </c>
      <c r="L10" s="28">
        <v>15532.722222222223</v>
      </c>
      <c r="M10" s="28">
        <v>15779.454545454546</v>
      </c>
      <c r="N10" s="28" t="s">
        <v>28</v>
      </c>
      <c r="O10" s="28">
        <v>16016.6</v>
      </c>
      <c r="P10" s="28">
        <v>16609.315789473683</v>
      </c>
      <c r="Q10" s="28" t="s">
        <v>28</v>
      </c>
      <c r="R10" s="28">
        <v>15708.444444444445</v>
      </c>
      <c r="S10" s="28">
        <v>16588.722222222223</v>
      </c>
      <c r="T10" s="28" t="s">
        <v>28</v>
      </c>
      <c r="U10" s="28" t="s">
        <v>28</v>
      </c>
      <c r="V10" s="28" t="s">
        <v>28</v>
      </c>
      <c r="W10" s="28" t="s">
        <v>28</v>
      </c>
      <c r="X10" s="28">
        <v>14586.136363636364</v>
      </c>
      <c r="Y10" s="28" t="s">
        <v>28</v>
      </c>
      <c r="Z10" s="28" t="s">
        <v>28</v>
      </c>
      <c r="AA10" s="28">
        <v>15612.857142857143</v>
      </c>
      <c r="AB10" s="28" t="s">
        <v>28</v>
      </c>
      <c r="AC10" s="28" t="s">
        <v>28</v>
      </c>
      <c r="AD10" s="28">
        <v>15692.35294117647</v>
      </c>
      <c r="AE10" s="28" t="s">
        <v>28</v>
      </c>
      <c r="AF10" s="28" t="s">
        <v>28</v>
      </c>
      <c r="AG10" s="28">
        <v>15369.285714285714</v>
      </c>
      <c r="AH10" s="28" t="s">
        <v>28</v>
      </c>
      <c r="AI10" s="28" t="s">
        <v>28</v>
      </c>
      <c r="AJ10" s="28">
        <v>14982.285714285714</v>
      </c>
      <c r="AK10" s="30" t="s">
        <v>28</v>
      </c>
    </row>
    <row r="11" spans="1:37" x14ac:dyDescent="0.25">
      <c r="A11" s="22" t="s">
        <v>8</v>
      </c>
      <c r="B11" s="28">
        <v>50034.2</v>
      </c>
      <c r="C11" s="28">
        <v>45462.277777777781</v>
      </c>
      <c r="D11" s="28">
        <v>49015</v>
      </c>
      <c r="E11" s="28">
        <v>49843.5</v>
      </c>
      <c r="F11" s="28">
        <v>47232.76470588235</v>
      </c>
      <c r="G11" s="28">
        <v>50303.176470588238</v>
      </c>
      <c r="H11" s="28">
        <v>51844</v>
      </c>
      <c r="I11" s="28">
        <v>49232</v>
      </c>
      <c r="J11" s="28">
        <v>51638.57894736842</v>
      </c>
      <c r="K11" s="28">
        <v>53083.352941176468</v>
      </c>
      <c r="L11" s="28">
        <v>51067.142857142855</v>
      </c>
      <c r="M11" s="28">
        <v>53993.894736842107</v>
      </c>
      <c r="N11" s="28">
        <v>55508.294117647056</v>
      </c>
      <c r="O11" s="28">
        <v>53392.692307692305</v>
      </c>
      <c r="P11" s="28">
        <v>54472.42105263158</v>
      </c>
      <c r="Q11" s="28">
        <v>55122.666666666664</v>
      </c>
      <c r="R11" s="28">
        <v>54231.5</v>
      </c>
      <c r="S11" s="28">
        <v>57201.23529411765</v>
      </c>
      <c r="T11" s="28" t="s">
        <v>28</v>
      </c>
      <c r="U11" s="28" t="s">
        <v>28</v>
      </c>
      <c r="V11" s="28" t="s">
        <v>28</v>
      </c>
      <c r="W11" s="28">
        <v>51967.944444444445</v>
      </c>
      <c r="X11" s="28">
        <v>49934.190476190473</v>
      </c>
      <c r="Y11" s="28" t="s">
        <v>28</v>
      </c>
      <c r="Z11" s="28">
        <v>53884</v>
      </c>
      <c r="AA11" s="28">
        <v>53272.15</v>
      </c>
      <c r="AB11" s="28" t="s">
        <v>28</v>
      </c>
      <c r="AC11" s="28">
        <v>53434.882352941175</v>
      </c>
      <c r="AD11" s="28">
        <v>52697.058823529413</v>
      </c>
      <c r="AE11" s="28" t="s">
        <v>28</v>
      </c>
      <c r="AF11" s="28">
        <v>53346.444444444445</v>
      </c>
      <c r="AG11" s="28">
        <v>52518.277777777781</v>
      </c>
      <c r="AH11" s="28" t="s">
        <v>28</v>
      </c>
      <c r="AI11" s="28">
        <v>50777.416666666664</v>
      </c>
      <c r="AJ11" s="28">
        <v>52501.933333333334</v>
      </c>
      <c r="AK11" s="31" t="s">
        <v>28</v>
      </c>
    </row>
    <row r="12" spans="1:37" x14ac:dyDescent="0.25">
      <c r="A12" s="22" t="s">
        <v>12</v>
      </c>
      <c r="B12" s="28">
        <v>11899.428571428571</v>
      </c>
      <c r="C12" s="28">
        <v>14804.35</v>
      </c>
      <c r="D12" s="28">
        <v>13959.555555555555</v>
      </c>
      <c r="E12" s="28">
        <v>11734.857142857143</v>
      </c>
      <c r="F12" s="28">
        <v>14483.2</v>
      </c>
      <c r="G12" s="28">
        <v>14027.9</v>
      </c>
      <c r="H12" s="28">
        <v>12553.5</v>
      </c>
      <c r="I12" s="28">
        <v>15029.25</v>
      </c>
      <c r="J12" s="28">
        <v>14729.523809523809</v>
      </c>
      <c r="K12" s="28">
        <v>13145.058823529413</v>
      </c>
      <c r="L12" s="28">
        <v>15590.619047619048</v>
      </c>
      <c r="M12" s="28">
        <v>15625</v>
      </c>
      <c r="N12" s="28">
        <v>14381.882352941177</v>
      </c>
      <c r="O12" s="28">
        <v>16462.823529411766</v>
      </c>
      <c r="P12" s="28">
        <v>15977</v>
      </c>
      <c r="Q12" s="28">
        <v>14115.947368421053</v>
      </c>
      <c r="R12" s="28">
        <v>16291.777777777777</v>
      </c>
      <c r="S12" s="28">
        <v>16467.526315789473</v>
      </c>
      <c r="T12" s="28" t="s">
        <v>28</v>
      </c>
      <c r="U12" s="28" t="s">
        <v>28</v>
      </c>
      <c r="V12" s="28" t="s">
        <v>28</v>
      </c>
      <c r="W12" s="28">
        <v>12834.863636363636</v>
      </c>
      <c r="X12" s="28">
        <v>14894.227272727272</v>
      </c>
      <c r="Y12" s="28" t="s">
        <v>28</v>
      </c>
      <c r="Z12" s="28">
        <v>13790.631578947368</v>
      </c>
      <c r="AA12" s="28">
        <v>15916.058823529413</v>
      </c>
      <c r="AB12" s="28" t="s">
        <v>28</v>
      </c>
      <c r="AC12" s="28">
        <v>13545.777777777777</v>
      </c>
      <c r="AD12" s="28">
        <v>15382.263157894737</v>
      </c>
      <c r="AE12" s="28" t="s">
        <v>28</v>
      </c>
      <c r="AF12" s="28">
        <v>13438.954545454546</v>
      </c>
      <c r="AG12" s="28">
        <v>15117.857142857143</v>
      </c>
      <c r="AH12" s="28" t="s">
        <v>28</v>
      </c>
      <c r="AI12" s="28">
        <v>13367.733333333334</v>
      </c>
      <c r="AJ12" s="28">
        <v>15013.428571428571</v>
      </c>
      <c r="AK12" s="31" t="s">
        <v>28</v>
      </c>
    </row>
    <row r="13" spans="1:37" x14ac:dyDescent="0.25">
      <c r="A13" s="22" t="s">
        <v>15</v>
      </c>
      <c r="B13" s="28">
        <v>104145.46136173767</v>
      </c>
      <c r="C13" s="28">
        <v>83958.15</v>
      </c>
      <c r="D13" s="28">
        <v>86584.922222222231</v>
      </c>
      <c r="E13" s="28">
        <v>103335.20476190478</v>
      </c>
      <c r="F13" s="28">
        <v>87635.557894736834</v>
      </c>
      <c r="G13" s="28">
        <v>88468.800000000003</v>
      </c>
      <c r="H13" s="28">
        <v>105898.28787878787</v>
      </c>
      <c r="I13" s="28">
        <v>91964.1</v>
      </c>
      <c r="J13" s="28">
        <v>91281.507936507929</v>
      </c>
      <c r="K13" s="28">
        <v>106777.08333333333</v>
      </c>
      <c r="L13" s="28">
        <v>93759.333333333328</v>
      </c>
      <c r="M13" s="28">
        <v>93251.31578947368</v>
      </c>
      <c r="N13" s="28">
        <v>110729.84803921569</v>
      </c>
      <c r="O13" s="28">
        <v>96076.455882352951</v>
      </c>
      <c r="P13" s="28">
        <v>92996.991452991453</v>
      </c>
      <c r="Q13" s="28">
        <v>103607.2735638115</v>
      </c>
      <c r="R13" s="28">
        <v>94497.635212418289</v>
      </c>
      <c r="S13" s="28">
        <v>92056.397660818708</v>
      </c>
      <c r="T13" s="28" t="s">
        <v>28</v>
      </c>
      <c r="U13" s="28" t="s">
        <v>28</v>
      </c>
      <c r="V13" s="28" t="s">
        <v>28</v>
      </c>
      <c r="W13" s="28">
        <v>96727.855711412922</v>
      </c>
      <c r="X13" s="28">
        <v>87638.772727272735</v>
      </c>
      <c r="Y13" s="28" t="s">
        <v>28</v>
      </c>
      <c r="Z13" s="28">
        <v>103825.85520050125</v>
      </c>
      <c r="AA13" s="28">
        <v>94337.472408963586</v>
      </c>
      <c r="AB13" s="28" t="s">
        <v>28</v>
      </c>
      <c r="AC13" s="28">
        <v>101855.31578947369</v>
      </c>
      <c r="AD13" s="28">
        <v>92876.423976608188</v>
      </c>
      <c r="AE13" s="28" t="s">
        <v>28</v>
      </c>
      <c r="AF13" s="28">
        <v>92981.366437484074</v>
      </c>
      <c r="AG13" s="28">
        <v>86573.28571428571</v>
      </c>
      <c r="AH13" s="28" t="s">
        <v>28</v>
      </c>
      <c r="AI13" s="28">
        <v>91166.840842490856</v>
      </c>
      <c r="AJ13" s="28">
        <v>89526.0989010989</v>
      </c>
      <c r="AK13" s="31" t="s">
        <v>28</v>
      </c>
    </row>
    <row r="14" spans="1:37" x14ac:dyDescent="0.25">
      <c r="A14" s="22" t="s">
        <v>11</v>
      </c>
      <c r="B14" s="28">
        <v>9903.25</v>
      </c>
      <c r="C14" s="28">
        <v>12777.75</v>
      </c>
      <c r="D14" s="28">
        <v>12426</v>
      </c>
      <c r="E14" s="28">
        <v>9652.75</v>
      </c>
      <c r="F14" s="28">
        <v>12791.624999999998</v>
      </c>
      <c r="G14" s="28">
        <v>12358.95</v>
      </c>
      <c r="H14" s="28">
        <v>10239.237499999999</v>
      </c>
      <c r="I14" s="28">
        <v>13207.95</v>
      </c>
      <c r="J14" s="28">
        <v>12706.355555555556</v>
      </c>
      <c r="K14" s="28">
        <v>11007.6875</v>
      </c>
      <c r="L14" s="28">
        <v>13651.854166666668</v>
      </c>
      <c r="M14" s="28">
        <v>13352.333333333334</v>
      </c>
      <c r="N14" s="28" t="s">
        <v>28</v>
      </c>
      <c r="O14" s="28">
        <v>13243</v>
      </c>
      <c r="P14" s="28">
        <v>13537.25</v>
      </c>
      <c r="Q14" s="28" t="s">
        <v>28</v>
      </c>
      <c r="R14" s="28">
        <v>13765.699999999999</v>
      </c>
      <c r="S14" s="28">
        <v>13699.472222222221</v>
      </c>
      <c r="T14" s="28" t="s">
        <v>28</v>
      </c>
      <c r="U14" s="28" t="s">
        <v>28</v>
      </c>
      <c r="V14" s="28" t="s">
        <v>28</v>
      </c>
      <c r="W14" s="28" t="s">
        <v>28</v>
      </c>
      <c r="X14" s="28" t="s">
        <v>28</v>
      </c>
      <c r="Y14" s="28" t="s">
        <v>28</v>
      </c>
      <c r="Z14" s="28">
        <v>11077.5</v>
      </c>
      <c r="AA14" s="28">
        <v>13783.816666666668</v>
      </c>
      <c r="AB14" s="28" t="s">
        <v>28</v>
      </c>
      <c r="AC14" s="28">
        <v>10982.95</v>
      </c>
      <c r="AD14" s="28">
        <v>13750.962500000001</v>
      </c>
      <c r="AE14" s="28" t="s">
        <v>28</v>
      </c>
      <c r="AF14" s="28">
        <v>10461.549999999999</v>
      </c>
      <c r="AG14" s="28">
        <v>13292.3</v>
      </c>
      <c r="AH14" s="28" t="s">
        <v>28</v>
      </c>
      <c r="AI14" s="28">
        <v>9955.5999999999985</v>
      </c>
      <c r="AJ14" s="28">
        <v>12840.75</v>
      </c>
      <c r="AK14" s="31" t="s">
        <v>28</v>
      </c>
    </row>
    <row r="15" spans="1:37" x14ac:dyDescent="0.25">
      <c r="A15" s="22" t="s">
        <v>26</v>
      </c>
      <c r="B15" s="28">
        <v>746476</v>
      </c>
      <c r="C15" s="28">
        <v>616625</v>
      </c>
      <c r="D15" s="28">
        <v>668052</v>
      </c>
      <c r="E15" s="28">
        <v>747027.80902348366</v>
      </c>
      <c r="F15" s="28">
        <v>638588.21612455335</v>
      </c>
      <c r="G15" s="28">
        <v>675409.18333333335</v>
      </c>
      <c r="H15" s="28">
        <v>774987.82658778771</v>
      </c>
      <c r="I15" s="28">
        <v>671164</v>
      </c>
      <c r="J15" s="28">
        <v>705536.17500000005</v>
      </c>
      <c r="K15" s="28">
        <v>798961.05736908549</v>
      </c>
      <c r="L15" s="28">
        <v>707019.6</v>
      </c>
      <c r="M15" s="28">
        <v>739172.9833333334</v>
      </c>
      <c r="N15" s="28">
        <v>828606.55578095338</v>
      </c>
      <c r="O15" s="28">
        <v>748611.16666666663</v>
      </c>
      <c r="P15" s="28">
        <v>768167.09333333327</v>
      </c>
      <c r="Q15" s="28">
        <v>806885.72998270462</v>
      </c>
      <c r="R15" s="28">
        <v>744487.61133460607</v>
      </c>
      <c r="S15" s="28">
        <v>771901.79166666663</v>
      </c>
      <c r="T15" s="28">
        <v>638135.42541288235</v>
      </c>
      <c r="U15" s="28">
        <v>618464.99583267979</v>
      </c>
      <c r="V15" s="28" t="s">
        <v>28</v>
      </c>
      <c r="W15" s="28">
        <v>757089.82706558274</v>
      </c>
      <c r="X15" s="28">
        <v>681413.26363410777</v>
      </c>
      <c r="Y15" s="28" t="s">
        <v>28</v>
      </c>
      <c r="Z15" s="28">
        <v>793351.25089382357</v>
      </c>
      <c r="AA15" s="28">
        <v>716361.22499999998</v>
      </c>
      <c r="AB15" s="28" t="s">
        <v>28</v>
      </c>
      <c r="AC15" s="28">
        <v>793149.23279945843</v>
      </c>
      <c r="AD15" s="28">
        <v>715473.90069536958</v>
      </c>
      <c r="AE15" s="28" t="s">
        <v>28</v>
      </c>
      <c r="AF15" s="28">
        <v>789481.35963801376</v>
      </c>
      <c r="AG15" s="28">
        <v>716449.5791666666</v>
      </c>
      <c r="AH15" s="28" t="s">
        <v>28</v>
      </c>
      <c r="AI15" s="28">
        <v>770445.53533390036</v>
      </c>
      <c r="AJ15" s="28">
        <v>721797.50667898462</v>
      </c>
      <c r="AK15" s="31" t="s">
        <v>28</v>
      </c>
    </row>
    <row r="16" spans="1:37" x14ac:dyDescent="0.25">
      <c r="A16" s="22" t="s">
        <v>9</v>
      </c>
      <c r="B16" s="28">
        <v>61160.26315789474</v>
      </c>
      <c r="C16" s="28">
        <v>56213.444444444445</v>
      </c>
      <c r="D16" s="28">
        <v>60404.315789473687</v>
      </c>
      <c r="E16" s="28">
        <v>63458.25</v>
      </c>
      <c r="F16" s="28">
        <v>59026.941176470587</v>
      </c>
      <c r="G16" s="28">
        <v>62190.470588235294</v>
      </c>
      <c r="H16" s="28">
        <v>65172.57894736842</v>
      </c>
      <c r="I16" s="28">
        <v>62152.15789473684</v>
      </c>
      <c r="J16" s="28">
        <v>63468.095238095237</v>
      </c>
      <c r="K16" s="28">
        <v>67770.176470588238</v>
      </c>
      <c r="L16" s="28">
        <v>65459.55</v>
      </c>
      <c r="M16" s="28">
        <v>67073.052631578947</v>
      </c>
      <c r="N16" s="28">
        <v>67491.625</v>
      </c>
      <c r="O16" s="28">
        <v>66915.399999999994</v>
      </c>
      <c r="P16" s="28">
        <v>66590</v>
      </c>
      <c r="Q16" s="28">
        <v>69139.529411764699</v>
      </c>
      <c r="R16" s="28">
        <v>67556.625</v>
      </c>
      <c r="S16" s="28">
        <v>69793.583333333328</v>
      </c>
      <c r="T16" s="28" t="s">
        <v>28</v>
      </c>
      <c r="U16" s="28" t="s">
        <v>28</v>
      </c>
      <c r="V16" s="28" t="s">
        <v>28</v>
      </c>
      <c r="W16" s="28">
        <v>65084.42105263158</v>
      </c>
      <c r="X16" s="28">
        <v>64011.42105263158</v>
      </c>
      <c r="Y16" s="28" t="s">
        <v>28</v>
      </c>
      <c r="Z16" s="28">
        <v>66143.105263157893</v>
      </c>
      <c r="AA16" s="28">
        <v>64917.789473684214</v>
      </c>
      <c r="AB16" s="28" t="s">
        <v>28</v>
      </c>
      <c r="AC16" s="28">
        <v>66282.454545454544</v>
      </c>
      <c r="AD16" s="28">
        <v>65783</v>
      </c>
      <c r="AE16" s="28" t="s">
        <v>28</v>
      </c>
      <c r="AF16" s="28">
        <v>66107.05</v>
      </c>
      <c r="AG16" s="28">
        <v>65480.882352941175</v>
      </c>
      <c r="AH16" s="28" t="s">
        <v>28</v>
      </c>
      <c r="AI16" s="28">
        <v>63213.928571428572</v>
      </c>
      <c r="AJ16" s="28">
        <v>66406.166666666672</v>
      </c>
      <c r="AK16" s="31" t="s">
        <v>28</v>
      </c>
    </row>
    <row r="17" spans="1:37" s="1" customFormat="1" x14ac:dyDescent="0.25">
      <c r="A17" s="22" t="s">
        <v>27</v>
      </c>
      <c r="B17" s="28">
        <v>15832.75</v>
      </c>
      <c r="C17" s="28">
        <v>19626.55</v>
      </c>
      <c r="D17" s="28">
        <v>21689.111111111109</v>
      </c>
      <c r="E17" s="28">
        <v>15886.055555555555</v>
      </c>
      <c r="F17" s="28">
        <v>19640.95</v>
      </c>
      <c r="G17" s="28">
        <v>21887.9</v>
      </c>
      <c r="H17" s="28">
        <v>16572.18181818182</v>
      </c>
      <c r="I17" s="28">
        <v>21152.2</v>
      </c>
      <c r="J17" s="28">
        <v>22869.35</v>
      </c>
      <c r="K17" s="28">
        <v>17329.944444444445</v>
      </c>
      <c r="L17" s="28">
        <v>21704.81818181818</v>
      </c>
      <c r="M17" s="28">
        <v>24227.473684210527</v>
      </c>
      <c r="N17" s="28">
        <v>19033.941176470587</v>
      </c>
      <c r="O17" s="28">
        <v>23231.176470588234</v>
      </c>
      <c r="P17" s="28">
        <v>24352</v>
      </c>
      <c r="Q17" s="28">
        <v>20229.157894736843</v>
      </c>
      <c r="R17" s="28">
        <v>23138.777777777777</v>
      </c>
      <c r="S17" s="28">
        <v>25026.473684210527</v>
      </c>
      <c r="T17" s="28" t="s">
        <v>28</v>
      </c>
      <c r="U17" s="28" t="s">
        <v>28</v>
      </c>
      <c r="V17" s="28" t="s">
        <v>28</v>
      </c>
      <c r="W17" s="28">
        <v>18870.217391304348</v>
      </c>
      <c r="X17" s="28">
        <v>21871.363636363636</v>
      </c>
      <c r="Y17" s="28" t="s">
        <v>28</v>
      </c>
      <c r="Z17" s="28">
        <v>20630.285714285714</v>
      </c>
      <c r="AA17" s="28">
        <v>23426.857142857141</v>
      </c>
      <c r="AB17" s="28" t="s">
        <v>28</v>
      </c>
      <c r="AC17" s="28" t="s">
        <v>28</v>
      </c>
      <c r="AD17" s="28">
        <v>23253.272727272728</v>
      </c>
      <c r="AE17" s="28" t="s">
        <v>28</v>
      </c>
      <c r="AF17" s="28" t="s">
        <v>28</v>
      </c>
      <c r="AG17" s="28" t="s">
        <v>28</v>
      </c>
      <c r="AH17" s="28" t="s">
        <v>28</v>
      </c>
      <c r="AI17" s="28">
        <v>19422.2</v>
      </c>
      <c r="AJ17" s="28">
        <v>23807.5</v>
      </c>
      <c r="AK17" s="31" t="s">
        <v>28</v>
      </c>
    </row>
    <row r="18" spans="1:37" s="1" customFormat="1" x14ac:dyDescent="0.25">
      <c r="A18" s="26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7"/>
      <c r="P18" s="20"/>
      <c r="Q18" s="27"/>
      <c r="R18" s="27"/>
      <c r="S18" s="20"/>
      <c r="T18" s="20"/>
      <c r="U18" s="20"/>
      <c r="V18" s="20"/>
      <c r="W18" s="27"/>
      <c r="X18" s="27"/>
      <c r="Y18" s="20"/>
      <c r="Z18" s="27"/>
      <c r="AA18" s="27"/>
      <c r="AB18" s="20"/>
      <c r="AC18" s="27"/>
      <c r="AD18" s="27"/>
      <c r="AE18" s="20"/>
      <c r="AF18" s="27"/>
      <c r="AG18" s="27"/>
      <c r="AH18" s="20"/>
      <c r="AI18" s="27"/>
      <c r="AJ18" s="27"/>
      <c r="AK18" s="20"/>
    </row>
  </sheetData>
  <sheetProtection algorithmName="SHA-512" hashValue="X+nDUMLs8gVQmkAHi0zzdV3eNS4RLr/0f6ZUy5JYefog1DZ8GdQiNKXH3pKCzCgpnhwT7IhllRZM1qR0pkoFVg==" saltValue="b0RLg5bmOH/vyleV2CmtIQ==" spinCount="100000" sheet="1" objects="1" scenarios="1"/>
  <mergeCells count="12">
    <mergeCell ref="AI1:AK1"/>
    <mergeCell ref="N1:P1"/>
    <mergeCell ref="Q1:S1"/>
    <mergeCell ref="T1:V1"/>
    <mergeCell ref="W1:Y1"/>
    <mergeCell ref="Z1:AB1"/>
    <mergeCell ref="AC1:AE1"/>
    <mergeCell ref="AF1:AH1"/>
    <mergeCell ref="B1:D1"/>
    <mergeCell ref="E1:G1"/>
    <mergeCell ref="H1:J1"/>
    <mergeCell ref="K1:M1"/>
  </mergeCell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H58"/>
  <sheetViews>
    <sheetView workbookViewId="0">
      <pane xSplit="1" ySplit="2" topLeftCell="X26" activePane="bottomRight" state="frozen"/>
      <selection pane="topRight" activeCell="B1" sqref="B1"/>
      <selection pane="bottomLeft" activeCell="A3" sqref="A3"/>
      <selection pane="bottomRight" activeCell="Y35" sqref="Y35"/>
    </sheetView>
  </sheetViews>
  <sheetFormatPr defaultRowHeight="15" x14ac:dyDescent="0.25"/>
  <cols>
    <col min="1" max="1" width="37.140625" style="1" bestFit="1" customWidth="1"/>
    <col min="2" max="34" width="15.7109375" style="1" customWidth="1"/>
    <col min="35" max="16384" width="9.140625" style="1"/>
  </cols>
  <sheetData>
    <row r="1" spans="1:34" x14ac:dyDescent="0.25">
      <c r="A1" s="2"/>
      <c r="B1" s="12" t="s">
        <v>13</v>
      </c>
      <c r="C1" s="13"/>
      <c r="D1" s="14"/>
      <c r="E1" s="15" t="s">
        <v>14</v>
      </c>
      <c r="F1" s="13"/>
      <c r="G1" s="14"/>
      <c r="H1" s="15" t="s">
        <v>17</v>
      </c>
      <c r="I1" s="13"/>
      <c r="J1" s="14"/>
      <c r="K1" s="15" t="s">
        <v>18</v>
      </c>
      <c r="L1" s="13"/>
      <c r="M1" s="14"/>
      <c r="N1" s="15" t="s">
        <v>0</v>
      </c>
      <c r="O1" s="13"/>
      <c r="P1" s="14"/>
      <c r="Q1" s="15" t="s">
        <v>19</v>
      </c>
      <c r="R1" s="13"/>
      <c r="S1" s="14"/>
      <c r="T1" s="15" t="s">
        <v>21</v>
      </c>
      <c r="U1" s="13"/>
      <c r="V1" s="14"/>
      <c r="W1" s="15" t="s">
        <v>22</v>
      </c>
      <c r="X1" s="13"/>
      <c r="Y1" s="14"/>
      <c r="Z1" s="15" t="s">
        <v>23</v>
      </c>
      <c r="AA1" s="13"/>
      <c r="AB1" s="14"/>
      <c r="AC1" s="15" t="s">
        <v>24</v>
      </c>
      <c r="AD1" s="13"/>
      <c r="AE1" s="14"/>
      <c r="AF1" s="15" t="s">
        <v>25</v>
      </c>
      <c r="AG1" s="13"/>
      <c r="AH1" s="14"/>
    </row>
    <row r="2" spans="1:34" x14ac:dyDescent="0.25">
      <c r="A2" s="4" t="s">
        <v>41</v>
      </c>
      <c r="B2" s="5">
        <v>2012</v>
      </c>
      <c r="C2" s="5">
        <v>2013</v>
      </c>
      <c r="D2" s="5" t="s">
        <v>16</v>
      </c>
      <c r="E2" s="5">
        <v>2012</v>
      </c>
      <c r="F2" s="5">
        <v>2013</v>
      </c>
      <c r="G2" s="5" t="s">
        <v>16</v>
      </c>
      <c r="H2" s="5">
        <v>2012</v>
      </c>
      <c r="I2" s="5">
        <v>2013</v>
      </c>
      <c r="J2" s="5" t="s">
        <v>16</v>
      </c>
      <c r="K2" s="5">
        <v>2012</v>
      </c>
      <c r="L2" s="5">
        <v>2013</v>
      </c>
      <c r="M2" s="5" t="s">
        <v>16</v>
      </c>
      <c r="N2" s="5">
        <v>2012</v>
      </c>
      <c r="O2" s="5">
        <v>2013</v>
      </c>
      <c r="P2" s="5" t="s">
        <v>16</v>
      </c>
      <c r="Q2" s="5">
        <v>2012</v>
      </c>
      <c r="R2" s="5">
        <v>2013</v>
      </c>
      <c r="S2" s="5" t="s">
        <v>16</v>
      </c>
      <c r="T2" s="5">
        <v>2012</v>
      </c>
      <c r="U2" s="5">
        <v>2013</v>
      </c>
      <c r="V2" s="5" t="s">
        <v>16</v>
      </c>
      <c r="W2" s="5">
        <v>2012</v>
      </c>
      <c r="X2" s="5">
        <v>2013</v>
      </c>
      <c r="Y2" s="5" t="s">
        <v>16</v>
      </c>
      <c r="Z2" s="5">
        <v>2012</v>
      </c>
      <c r="AA2" s="5">
        <v>2013</v>
      </c>
      <c r="AB2" s="5" t="s">
        <v>16</v>
      </c>
      <c r="AC2" s="5">
        <v>2012</v>
      </c>
      <c r="AD2" s="5">
        <v>2013</v>
      </c>
      <c r="AE2" s="5" t="s">
        <v>16</v>
      </c>
      <c r="AF2" s="5">
        <v>2012</v>
      </c>
      <c r="AG2" s="5">
        <v>2013</v>
      </c>
      <c r="AH2" s="5" t="s">
        <v>16</v>
      </c>
    </row>
    <row r="3" spans="1:34" x14ac:dyDescent="0.25">
      <c r="A3" s="3" t="s">
        <v>2</v>
      </c>
      <c r="B3" s="8">
        <v>23428.6</v>
      </c>
      <c r="C3" s="8">
        <v>17893.7</v>
      </c>
      <c r="D3" s="8">
        <v>18695.666666666668</v>
      </c>
      <c r="E3" s="8">
        <v>23634.619047619046</v>
      </c>
      <c r="F3" s="8">
        <v>18857.3</v>
      </c>
      <c r="G3" s="8">
        <v>18808.599999999999</v>
      </c>
      <c r="H3" s="8">
        <v>24899</v>
      </c>
      <c r="I3" s="8">
        <v>19913.473684210527</v>
      </c>
      <c r="J3" s="8">
        <v>19561.849999999999</v>
      </c>
      <c r="K3" s="8">
        <v>25560.333333333332</v>
      </c>
      <c r="L3" s="8">
        <v>21221.238095238095</v>
      </c>
      <c r="M3" s="8">
        <v>20771.21052631579</v>
      </c>
      <c r="N3" s="8">
        <v>26389.222222222223</v>
      </c>
      <c r="O3" s="8">
        <v>21664.3125</v>
      </c>
      <c r="P3" s="8">
        <v>21097.944444444445</v>
      </c>
      <c r="Q3" s="8">
        <v>25579.888888888891</v>
      </c>
      <c r="R3" s="8">
        <v>21341.833333333332</v>
      </c>
      <c r="S3" s="8">
        <v>21543</v>
      </c>
      <c r="T3" s="8">
        <v>22857.045454545456</v>
      </c>
      <c r="U3" s="8">
        <v>19231.409090909092</v>
      </c>
      <c r="V3" s="8">
        <f>1.05*U3</f>
        <v>20192.979545454546</v>
      </c>
      <c r="W3" s="8">
        <v>24854.78947368421</v>
      </c>
      <c r="X3" s="8">
        <v>20898.047619047618</v>
      </c>
      <c r="Y3" s="8" t="s">
        <v>28</v>
      </c>
      <c r="Z3" s="8">
        <v>24827.35</v>
      </c>
      <c r="AA3" s="8">
        <v>20459.157894736843</v>
      </c>
      <c r="AB3" s="8" t="s">
        <v>28</v>
      </c>
      <c r="AC3" s="8">
        <v>24295.31818181818</v>
      </c>
      <c r="AD3" s="8">
        <v>20927.523809523809</v>
      </c>
      <c r="AE3" s="8" t="s">
        <v>28</v>
      </c>
      <c r="AF3" s="8">
        <v>23396.727272727272</v>
      </c>
      <c r="AG3" s="8">
        <v>21383.142857142859</v>
      </c>
      <c r="AH3" s="9" t="s">
        <v>28</v>
      </c>
    </row>
    <row r="4" spans="1:34" x14ac:dyDescent="0.25">
      <c r="A4" s="3" t="s">
        <v>3</v>
      </c>
      <c r="B4" s="8">
        <v>114663.1</v>
      </c>
      <c r="C4" s="8">
        <v>98434.85</v>
      </c>
      <c r="D4" s="8">
        <v>107235.1875</v>
      </c>
      <c r="E4" s="8">
        <v>115143.61904761905</v>
      </c>
      <c r="F4" s="8">
        <v>103111.55</v>
      </c>
      <c r="G4" s="8">
        <v>110585.70588235294</v>
      </c>
      <c r="H4" s="8">
        <v>120015.68181818182</v>
      </c>
      <c r="I4" s="8">
        <v>108230.3</v>
      </c>
      <c r="J4" s="8">
        <v>113848.35714285714</v>
      </c>
      <c r="K4" s="8">
        <v>123358.83333333333</v>
      </c>
      <c r="L4" s="8">
        <v>113426.52380952382</v>
      </c>
      <c r="M4" s="8">
        <v>120511.6</v>
      </c>
      <c r="N4" s="8">
        <v>125909.23529411765</v>
      </c>
      <c r="O4" s="8">
        <v>117868.88235294117</v>
      </c>
      <c r="P4" s="8">
        <v>122024.15384615384</v>
      </c>
      <c r="Q4" s="8">
        <v>125866.31578947368</v>
      </c>
      <c r="R4" s="8">
        <v>120165.83333333333</v>
      </c>
      <c r="S4" s="8">
        <v>123019</v>
      </c>
      <c r="T4" s="8">
        <v>116905.72727272728</v>
      </c>
      <c r="U4" s="8">
        <v>111987.63636363637</v>
      </c>
      <c r="V4" s="28">
        <f t="shared" ref="V4:V13" si="0">1.05*U4</f>
        <v>117587.01818181819</v>
      </c>
      <c r="W4" s="8">
        <v>119894.11111111111</v>
      </c>
      <c r="X4" s="8">
        <v>114824.8</v>
      </c>
      <c r="Y4" s="8" t="s">
        <v>28</v>
      </c>
      <c r="Z4" s="8">
        <v>119056.6</v>
      </c>
      <c r="AA4" s="8">
        <v>115239.72222222222</v>
      </c>
      <c r="AB4" s="8" t="s">
        <v>28</v>
      </c>
      <c r="AC4" s="8">
        <v>118885.45454545454</v>
      </c>
      <c r="AD4" s="8">
        <v>114214.26315789473</v>
      </c>
      <c r="AE4" s="8" t="s">
        <v>28</v>
      </c>
      <c r="AF4" s="8">
        <v>114161.21428571429</v>
      </c>
      <c r="AG4" s="8">
        <v>116262.07142857143</v>
      </c>
      <c r="AH4" s="9" t="s">
        <v>28</v>
      </c>
    </row>
    <row r="5" spans="1:34" x14ac:dyDescent="0.25">
      <c r="A5" s="3" t="s">
        <v>1</v>
      </c>
      <c r="B5" s="8">
        <v>67007.5</v>
      </c>
      <c r="C5" s="8">
        <v>59231.5</v>
      </c>
      <c r="D5" s="8">
        <v>62347.588235294119</v>
      </c>
      <c r="E5" s="8">
        <v>65915.071428571435</v>
      </c>
      <c r="F5" s="8">
        <v>59503.65</v>
      </c>
      <c r="G5" s="8">
        <v>62570</v>
      </c>
      <c r="H5" s="8">
        <v>69228.176470588238</v>
      </c>
      <c r="I5" s="8">
        <v>62462.05</v>
      </c>
      <c r="J5" s="8">
        <v>65198.1</v>
      </c>
      <c r="K5" s="8">
        <v>72225.8</v>
      </c>
      <c r="L5" s="8">
        <v>65986</v>
      </c>
      <c r="M5" s="8">
        <v>68670.31578947368</v>
      </c>
      <c r="N5" s="8">
        <v>76290.882352941175</v>
      </c>
      <c r="O5" s="8">
        <v>69340.941176470587</v>
      </c>
      <c r="P5" s="8">
        <v>71559.166666666672</v>
      </c>
      <c r="Q5" s="8">
        <v>74021.263157894733</v>
      </c>
      <c r="R5" s="8">
        <v>68582.61538461539</v>
      </c>
      <c r="S5" s="8">
        <v>71594</v>
      </c>
      <c r="T5" s="8">
        <v>63325.315789473687</v>
      </c>
      <c r="U5" s="8">
        <v>58234.052631578947</v>
      </c>
      <c r="V5" s="28">
        <f t="shared" si="0"/>
        <v>61145.755263157895</v>
      </c>
      <c r="W5" s="8">
        <v>72642.529411764699</v>
      </c>
      <c r="X5" s="8">
        <v>67420.476190476184</v>
      </c>
      <c r="Y5" s="8" t="s">
        <v>28</v>
      </c>
      <c r="Z5" s="8">
        <v>72268.149999999994</v>
      </c>
      <c r="AA5" s="8">
        <v>66988.263157894733</v>
      </c>
      <c r="AB5" s="8" t="s">
        <v>28</v>
      </c>
      <c r="AC5" s="8">
        <v>70942.045454545456</v>
      </c>
      <c r="AD5" s="8">
        <v>66608.761904761908</v>
      </c>
      <c r="AE5" s="8" t="s">
        <v>28</v>
      </c>
      <c r="AF5" s="8">
        <v>70215</v>
      </c>
      <c r="AG5" s="8">
        <v>66307.071428571435</v>
      </c>
      <c r="AH5" s="9" t="s">
        <v>28</v>
      </c>
    </row>
    <row r="6" spans="1:34" x14ac:dyDescent="0.25">
      <c r="A6" s="3" t="s">
        <v>4</v>
      </c>
      <c r="B6" s="8">
        <v>27036.85</v>
      </c>
      <c r="C6" s="8">
        <v>26105.599999999999</v>
      </c>
      <c r="D6" s="8">
        <v>29085.166666666668</v>
      </c>
      <c r="E6" s="8">
        <v>25979.625</v>
      </c>
      <c r="F6" s="8">
        <v>26634.25</v>
      </c>
      <c r="G6" s="8">
        <v>29333.45</v>
      </c>
      <c r="H6" s="8">
        <v>28298.476190476191</v>
      </c>
      <c r="I6" s="8">
        <v>27796.15</v>
      </c>
      <c r="J6" s="8">
        <v>30763.761904761905</v>
      </c>
      <c r="K6" s="8">
        <v>29007.166666666668</v>
      </c>
      <c r="L6" s="8">
        <v>29312.714285714286</v>
      </c>
      <c r="M6" s="8">
        <v>32484.684210526317</v>
      </c>
      <c r="N6" s="8">
        <v>30236</v>
      </c>
      <c r="O6" s="8">
        <v>30350.882352941175</v>
      </c>
      <c r="P6" s="8">
        <v>32496.35</v>
      </c>
      <c r="Q6" s="8">
        <v>30544.105263157893</v>
      </c>
      <c r="R6" s="8">
        <v>31130.444444444445</v>
      </c>
      <c r="S6" s="8">
        <v>33845.105263157893</v>
      </c>
      <c r="T6" s="8">
        <v>26640.695652173912</v>
      </c>
      <c r="U6" s="8">
        <v>27512.954545454544</v>
      </c>
      <c r="V6" s="28">
        <f t="shared" si="0"/>
        <v>28888.602272727272</v>
      </c>
      <c r="W6" s="8">
        <v>28629.35</v>
      </c>
      <c r="X6" s="8">
        <v>28914.619047619046</v>
      </c>
      <c r="Y6" s="8" t="s">
        <v>28</v>
      </c>
      <c r="Z6" s="8">
        <v>28779.5</v>
      </c>
      <c r="AA6" s="8">
        <v>30055.263157894737</v>
      </c>
      <c r="AB6" s="8" t="s">
        <v>28</v>
      </c>
      <c r="AC6" s="8">
        <v>29054.045454545456</v>
      </c>
      <c r="AD6" s="8">
        <v>30167.714285714286</v>
      </c>
      <c r="AE6" s="8" t="s">
        <v>28</v>
      </c>
      <c r="AF6" s="8">
        <v>28473.166666666668</v>
      </c>
      <c r="AG6" s="8">
        <v>30855</v>
      </c>
      <c r="AH6" s="9" t="s">
        <v>28</v>
      </c>
    </row>
    <row r="7" spans="1:34" x14ac:dyDescent="0.25">
      <c r="A7" s="3" t="s">
        <v>5</v>
      </c>
      <c r="B7" s="8">
        <v>55107.789473684214</v>
      </c>
      <c r="C7" s="8">
        <v>48278.8</v>
      </c>
      <c r="D7" s="8">
        <v>49604.833333333336</v>
      </c>
      <c r="E7" s="8">
        <v>55812.4</v>
      </c>
      <c r="F7" s="8">
        <v>50000.15</v>
      </c>
      <c r="G7" s="8">
        <v>51398.882352941175</v>
      </c>
      <c r="H7" s="8">
        <v>58882.571428571428</v>
      </c>
      <c r="I7" s="8">
        <v>52528.35</v>
      </c>
      <c r="J7" s="8">
        <v>53180.428571428572</v>
      </c>
      <c r="K7" s="8">
        <v>62425.125</v>
      </c>
      <c r="L7" s="8">
        <v>55082.380952380954</v>
      </c>
      <c r="M7" s="8">
        <v>57480.894736842107</v>
      </c>
      <c r="N7" s="8">
        <v>61094</v>
      </c>
      <c r="O7" s="8">
        <v>58013.5625</v>
      </c>
      <c r="P7" s="8">
        <v>58154.85</v>
      </c>
      <c r="Q7" s="8">
        <v>66749.833333333328</v>
      </c>
      <c r="R7" s="8">
        <v>61585.777777777781</v>
      </c>
      <c r="S7" s="8">
        <v>62018.15789473684</v>
      </c>
      <c r="T7" s="8">
        <v>63703.318181818184</v>
      </c>
      <c r="U7" s="8">
        <v>58606.5</v>
      </c>
      <c r="V7" s="28">
        <f t="shared" si="0"/>
        <v>61536.825000000004</v>
      </c>
      <c r="W7" s="8">
        <v>60741.789473684214</v>
      </c>
      <c r="X7" s="8">
        <v>55868.714285714283</v>
      </c>
      <c r="Y7" s="8" t="s">
        <v>28</v>
      </c>
      <c r="Z7" s="8">
        <v>59426.631578947367</v>
      </c>
      <c r="AA7" s="8">
        <v>54682.73684210526</v>
      </c>
      <c r="AB7" s="8" t="s">
        <v>28</v>
      </c>
      <c r="AC7" s="8">
        <v>57674.545454545456</v>
      </c>
      <c r="AD7" s="8">
        <v>53814.619047619046</v>
      </c>
      <c r="AE7" s="8" t="s">
        <v>28</v>
      </c>
      <c r="AF7" s="8">
        <v>55687.111111111109</v>
      </c>
      <c r="AG7" s="8">
        <v>54632.071428571428</v>
      </c>
      <c r="AH7" s="9" t="s">
        <v>28</v>
      </c>
    </row>
    <row r="8" spans="1:34" x14ac:dyDescent="0.25">
      <c r="A8" s="3" t="s">
        <v>7</v>
      </c>
      <c r="B8" s="8">
        <v>50104.294117647056</v>
      </c>
      <c r="C8" s="8">
        <v>47346.55</v>
      </c>
      <c r="D8" s="17">
        <f>+C8</f>
        <v>47346.55</v>
      </c>
      <c r="E8" s="8">
        <v>49817.588235294119</v>
      </c>
      <c r="F8" s="8">
        <v>48704.2</v>
      </c>
      <c r="G8" s="17">
        <f>+F8</f>
        <v>48704.2</v>
      </c>
      <c r="H8" s="8">
        <v>52203.888888888891</v>
      </c>
      <c r="I8" s="8">
        <v>51049.45</v>
      </c>
      <c r="J8" s="8">
        <v>51832.909090909088</v>
      </c>
      <c r="K8" s="8">
        <v>54547.461538461539</v>
      </c>
      <c r="L8" s="8">
        <v>53330.380952380954</v>
      </c>
      <c r="M8" s="8">
        <v>53254.882352941175</v>
      </c>
      <c r="N8" s="8">
        <v>56689.333333333336</v>
      </c>
      <c r="O8" s="8">
        <v>55537</v>
      </c>
      <c r="P8" s="17">
        <f>+O8</f>
        <v>55537</v>
      </c>
      <c r="Q8" s="8">
        <v>56285.375</v>
      </c>
      <c r="R8" s="8">
        <v>55143</v>
      </c>
      <c r="S8" s="17">
        <f>+R8</f>
        <v>55143</v>
      </c>
      <c r="T8" s="8">
        <v>51776.857142857145</v>
      </c>
      <c r="U8" s="17">
        <f>+T8</f>
        <v>51776.857142857145</v>
      </c>
      <c r="V8" s="28">
        <f t="shared" si="0"/>
        <v>54365.700000000004</v>
      </c>
      <c r="W8" s="8">
        <v>54707.75</v>
      </c>
      <c r="X8" s="17">
        <f>+W8</f>
        <v>54707.75</v>
      </c>
      <c r="Y8" s="8" t="s">
        <v>28</v>
      </c>
      <c r="Z8" s="8">
        <v>54852.411764705881</v>
      </c>
      <c r="AA8" s="8">
        <f>+Z8</f>
        <v>54852.411764705881</v>
      </c>
      <c r="AB8" s="8" t="s">
        <v>28</v>
      </c>
      <c r="AC8" s="8">
        <v>55081.227272727272</v>
      </c>
      <c r="AD8" s="17">
        <f>+AC8</f>
        <v>55081.227272727272</v>
      </c>
      <c r="AE8" s="8" t="s">
        <v>28</v>
      </c>
      <c r="AF8" s="17">
        <f>+AC8</f>
        <v>55081.227272727272</v>
      </c>
      <c r="AG8" s="17">
        <f>+AD8</f>
        <v>55081.227272727272</v>
      </c>
      <c r="AH8" s="10" t="s">
        <v>28</v>
      </c>
    </row>
    <row r="9" spans="1:34" x14ac:dyDescent="0.25">
      <c r="A9" s="3" t="s">
        <v>8</v>
      </c>
      <c r="B9" s="8">
        <v>50034.2</v>
      </c>
      <c r="C9" s="8">
        <v>45462.277777777781</v>
      </c>
      <c r="D9" s="8">
        <v>49015</v>
      </c>
      <c r="E9" s="8">
        <v>49843.5</v>
      </c>
      <c r="F9" s="8">
        <v>47232.76470588235</v>
      </c>
      <c r="G9" s="8">
        <v>50303.176470588238</v>
      </c>
      <c r="H9" s="8">
        <v>51844</v>
      </c>
      <c r="I9" s="8">
        <v>49232</v>
      </c>
      <c r="J9" s="8">
        <v>51638.57894736842</v>
      </c>
      <c r="K9" s="8">
        <v>53083.352941176468</v>
      </c>
      <c r="L9" s="8">
        <v>51067.142857142855</v>
      </c>
      <c r="M9" s="8">
        <v>53993.894736842107</v>
      </c>
      <c r="N9" s="8">
        <v>55508.294117647056</v>
      </c>
      <c r="O9" s="8">
        <v>53392.692307692305</v>
      </c>
      <c r="P9" s="8">
        <v>54472.42105263158</v>
      </c>
      <c r="Q9" s="8">
        <v>55122.666666666664</v>
      </c>
      <c r="R9" s="8">
        <v>54231.5</v>
      </c>
      <c r="S9" s="8">
        <v>57201.23529411765</v>
      </c>
      <c r="T9" s="8">
        <v>51967.944444444445</v>
      </c>
      <c r="U9" s="8">
        <v>49934.190476190473</v>
      </c>
      <c r="V9" s="28">
        <f t="shared" si="0"/>
        <v>52430.9</v>
      </c>
      <c r="W9" s="8">
        <v>53884</v>
      </c>
      <c r="X9" s="8">
        <v>53272.15</v>
      </c>
      <c r="Y9" s="8" t="s">
        <v>28</v>
      </c>
      <c r="Z9" s="8">
        <v>53434.882352941175</v>
      </c>
      <c r="AA9" s="8">
        <v>52697.058823529413</v>
      </c>
      <c r="AB9" s="8" t="s">
        <v>28</v>
      </c>
      <c r="AC9" s="8">
        <v>53346.444444444445</v>
      </c>
      <c r="AD9" s="8">
        <v>52518.277777777781</v>
      </c>
      <c r="AE9" s="8" t="s">
        <v>28</v>
      </c>
      <c r="AF9" s="8">
        <v>50777.416666666664</v>
      </c>
      <c r="AG9" s="8">
        <v>52501.933333333334</v>
      </c>
      <c r="AH9" s="11" t="s">
        <v>28</v>
      </c>
    </row>
    <row r="10" spans="1:34" x14ac:dyDescent="0.25">
      <c r="A10" s="3" t="s">
        <v>12</v>
      </c>
      <c r="B10" s="8">
        <v>11899.428571428571</v>
      </c>
      <c r="C10" s="8">
        <v>14804.35</v>
      </c>
      <c r="D10" s="8">
        <v>13959.555555555555</v>
      </c>
      <c r="E10" s="8">
        <v>11734.857142857143</v>
      </c>
      <c r="F10" s="8">
        <v>14483.2</v>
      </c>
      <c r="G10" s="8">
        <v>14027.9</v>
      </c>
      <c r="H10" s="8">
        <v>12553.5</v>
      </c>
      <c r="I10" s="8">
        <v>15029.25</v>
      </c>
      <c r="J10" s="8">
        <v>14729.523809523809</v>
      </c>
      <c r="K10" s="8">
        <v>13145.058823529413</v>
      </c>
      <c r="L10" s="8">
        <v>15590.619047619048</v>
      </c>
      <c r="M10" s="8">
        <v>15625</v>
      </c>
      <c r="N10" s="8">
        <v>14381.882352941177</v>
      </c>
      <c r="O10" s="8">
        <v>16462.823529411766</v>
      </c>
      <c r="P10" s="8">
        <v>15977</v>
      </c>
      <c r="Q10" s="8">
        <v>14115.947368421053</v>
      </c>
      <c r="R10" s="8">
        <v>16291.777777777777</v>
      </c>
      <c r="S10" s="8">
        <v>16467.526315789473</v>
      </c>
      <c r="T10" s="8">
        <v>12834.863636363636</v>
      </c>
      <c r="U10" s="8">
        <v>14894.227272727272</v>
      </c>
      <c r="V10" s="28">
        <f t="shared" si="0"/>
        <v>15638.938636363637</v>
      </c>
      <c r="W10" s="8">
        <v>13790.631578947368</v>
      </c>
      <c r="X10" s="8">
        <v>15916.058823529413</v>
      </c>
      <c r="Y10" s="8" t="s">
        <v>28</v>
      </c>
      <c r="Z10" s="8">
        <v>13545.777777777777</v>
      </c>
      <c r="AA10" s="8">
        <v>15382.263157894737</v>
      </c>
      <c r="AB10" s="8" t="s">
        <v>28</v>
      </c>
      <c r="AC10" s="8">
        <v>13438.954545454546</v>
      </c>
      <c r="AD10" s="8">
        <v>15117.857142857143</v>
      </c>
      <c r="AE10" s="8" t="s">
        <v>28</v>
      </c>
      <c r="AF10" s="8">
        <v>13367.733333333334</v>
      </c>
      <c r="AG10" s="8">
        <v>15013.428571428571</v>
      </c>
      <c r="AH10" s="11" t="s">
        <v>28</v>
      </c>
    </row>
    <row r="11" spans="1:34" x14ac:dyDescent="0.25">
      <c r="A11" s="3" t="s">
        <v>15</v>
      </c>
      <c r="B11" s="8">
        <v>104145.46136173767</v>
      </c>
      <c r="C11" s="8">
        <v>83958.15</v>
      </c>
      <c r="D11" s="8">
        <v>86584.922222222231</v>
      </c>
      <c r="E11" s="8">
        <v>103335.20476190478</v>
      </c>
      <c r="F11" s="8">
        <v>87635.557894736834</v>
      </c>
      <c r="G11" s="8">
        <v>88468.800000000003</v>
      </c>
      <c r="H11" s="8">
        <v>105898.28787878787</v>
      </c>
      <c r="I11" s="8">
        <v>91964.1</v>
      </c>
      <c r="J11" s="8">
        <v>91281.507936507929</v>
      </c>
      <c r="K11" s="8">
        <v>106777.08333333333</v>
      </c>
      <c r="L11" s="8">
        <v>93759.333333333328</v>
      </c>
      <c r="M11" s="8">
        <v>93251.31578947368</v>
      </c>
      <c r="N11" s="8">
        <v>110729.84803921569</v>
      </c>
      <c r="O11" s="8">
        <v>96076.455882352951</v>
      </c>
      <c r="P11" s="8">
        <v>92996.991452991453</v>
      </c>
      <c r="Q11" s="8">
        <v>103607.2735638115</v>
      </c>
      <c r="R11" s="8">
        <v>94497.635212418289</v>
      </c>
      <c r="S11" s="8">
        <v>92056.397660818708</v>
      </c>
      <c r="T11" s="8">
        <v>96727.855711412922</v>
      </c>
      <c r="U11" s="8">
        <v>87638.772727272735</v>
      </c>
      <c r="V11" s="28">
        <f t="shared" si="0"/>
        <v>92020.711363636379</v>
      </c>
      <c r="W11" s="8">
        <v>103825.85520050125</v>
      </c>
      <c r="X11" s="8">
        <v>94337.472408963586</v>
      </c>
      <c r="Y11" s="8" t="s">
        <v>28</v>
      </c>
      <c r="Z11" s="8">
        <v>101855.31578947369</v>
      </c>
      <c r="AA11" s="8">
        <v>92876.423976608188</v>
      </c>
      <c r="AB11" s="8" t="s">
        <v>28</v>
      </c>
      <c r="AC11" s="8">
        <v>92981.366437484074</v>
      </c>
      <c r="AD11" s="8">
        <v>86573.28571428571</v>
      </c>
      <c r="AE11" s="8" t="s">
        <v>28</v>
      </c>
      <c r="AF11" s="8">
        <v>91166.840842490856</v>
      </c>
      <c r="AG11" s="8">
        <v>89526.0989010989</v>
      </c>
      <c r="AH11" s="11" t="s">
        <v>28</v>
      </c>
    </row>
    <row r="12" spans="1:34" x14ac:dyDescent="0.25">
      <c r="A12" s="3" t="s">
        <v>11</v>
      </c>
      <c r="B12" s="8">
        <v>9903.25</v>
      </c>
      <c r="C12" s="8">
        <v>12777.75</v>
      </c>
      <c r="D12" s="8">
        <v>12426</v>
      </c>
      <c r="E12" s="8">
        <v>9652.75</v>
      </c>
      <c r="F12" s="8">
        <v>12791.624999999998</v>
      </c>
      <c r="G12" s="8">
        <v>12358.95</v>
      </c>
      <c r="H12" s="8">
        <v>10239.237499999999</v>
      </c>
      <c r="I12" s="8">
        <v>13207.95</v>
      </c>
      <c r="J12" s="8">
        <v>12706.355555555556</v>
      </c>
      <c r="K12" s="8">
        <v>11007.6875</v>
      </c>
      <c r="L12" s="8">
        <v>13651.854166666668</v>
      </c>
      <c r="M12" s="8">
        <v>13352.333333333334</v>
      </c>
      <c r="N12" s="17">
        <f>+O12</f>
        <v>13243</v>
      </c>
      <c r="O12" s="8">
        <v>13243</v>
      </c>
      <c r="P12" s="8">
        <v>13537.25</v>
      </c>
      <c r="Q12" s="17">
        <f>+R12</f>
        <v>13765.699999999999</v>
      </c>
      <c r="R12" s="8">
        <v>13765.699999999999</v>
      </c>
      <c r="S12" s="8">
        <v>13699.472222222221</v>
      </c>
      <c r="T12" s="17">
        <f>+N12</f>
        <v>13243</v>
      </c>
      <c r="U12" s="17">
        <f>+O12</f>
        <v>13243</v>
      </c>
      <c r="V12" s="28">
        <f t="shared" si="0"/>
        <v>13905.150000000001</v>
      </c>
      <c r="W12" s="8">
        <v>11077.5</v>
      </c>
      <c r="X12" s="8">
        <v>13783.816666666668</v>
      </c>
      <c r="Y12" s="8" t="s">
        <v>28</v>
      </c>
      <c r="Z12" s="8">
        <v>10982.95</v>
      </c>
      <c r="AA12" s="8">
        <v>13750.962500000001</v>
      </c>
      <c r="AB12" s="8" t="s">
        <v>28</v>
      </c>
      <c r="AC12" s="8">
        <v>10461.549999999999</v>
      </c>
      <c r="AD12" s="8">
        <v>13292.3</v>
      </c>
      <c r="AE12" s="8" t="s">
        <v>28</v>
      </c>
      <c r="AF12" s="8">
        <v>9955.5999999999985</v>
      </c>
      <c r="AG12" s="8">
        <v>12840.75</v>
      </c>
      <c r="AH12" s="11" t="s">
        <v>28</v>
      </c>
    </row>
    <row r="13" spans="1:34" x14ac:dyDescent="0.25">
      <c r="A13" s="3" t="s">
        <v>9</v>
      </c>
      <c r="B13" s="8">
        <v>61160.26315789474</v>
      </c>
      <c r="C13" s="8">
        <v>56213.444444444445</v>
      </c>
      <c r="D13" s="8">
        <v>60404.315789473687</v>
      </c>
      <c r="E13" s="8">
        <v>63458.25</v>
      </c>
      <c r="F13" s="8">
        <v>59026.941176470587</v>
      </c>
      <c r="G13" s="8">
        <v>62190.470588235294</v>
      </c>
      <c r="H13" s="8">
        <v>65172.57894736842</v>
      </c>
      <c r="I13" s="8">
        <v>62152.15789473684</v>
      </c>
      <c r="J13" s="8">
        <v>63468.095238095237</v>
      </c>
      <c r="K13" s="8">
        <v>67770.176470588238</v>
      </c>
      <c r="L13" s="8">
        <v>65459.55</v>
      </c>
      <c r="M13" s="8">
        <v>67073.052631578947</v>
      </c>
      <c r="N13" s="8">
        <v>67491.625</v>
      </c>
      <c r="O13" s="8">
        <v>66915.399999999994</v>
      </c>
      <c r="P13" s="8">
        <v>66590</v>
      </c>
      <c r="Q13" s="8">
        <v>69139.529411764699</v>
      </c>
      <c r="R13" s="8">
        <v>67556.625</v>
      </c>
      <c r="S13" s="8">
        <v>69793.583333333328</v>
      </c>
      <c r="T13" s="8">
        <v>65084.42105263158</v>
      </c>
      <c r="U13" s="8">
        <v>64011.42105263158</v>
      </c>
      <c r="V13" s="28">
        <f t="shared" si="0"/>
        <v>67211.992105263169</v>
      </c>
      <c r="W13" s="8">
        <v>66143.105263157893</v>
      </c>
      <c r="X13" s="8">
        <v>64917.789473684214</v>
      </c>
      <c r="Y13" s="8" t="s">
        <v>28</v>
      </c>
      <c r="Z13" s="8">
        <v>66282.454545454544</v>
      </c>
      <c r="AA13" s="8">
        <v>65783</v>
      </c>
      <c r="AB13" s="8" t="s">
        <v>28</v>
      </c>
      <c r="AC13" s="8">
        <v>66107.05</v>
      </c>
      <c r="AD13" s="8">
        <v>65480.882352941175</v>
      </c>
      <c r="AE13" s="8" t="s">
        <v>28</v>
      </c>
      <c r="AF13" s="8">
        <v>63213.928571428572</v>
      </c>
      <c r="AG13" s="8">
        <v>66406.166666666672</v>
      </c>
      <c r="AH13" s="11" t="s">
        <v>28</v>
      </c>
    </row>
    <row r="14" spans="1:34" x14ac:dyDescent="0.25">
      <c r="A14" s="7" t="s">
        <v>29</v>
      </c>
      <c r="B14" s="6">
        <f>SUM(B3:B13)</f>
        <v>574490.73668239231</v>
      </c>
      <c r="C14" s="6">
        <f>SUM(C3:C13)</f>
        <v>510506.97222222219</v>
      </c>
      <c r="D14" s="6">
        <f>SUM(D3:D13)</f>
        <v>536704.7859692123</v>
      </c>
      <c r="E14" s="6">
        <f>SUM(E3:E13)</f>
        <v>574327.48466386553</v>
      </c>
      <c r="F14" s="6">
        <f>SUM(F3:F13)</f>
        <v>527981.1887770897</v>
      </c>
      <c r="G14" s="6">
        <f>SUM(G3:G13)</f>
        <v>548750.13529411773</v>
      </c>
      <c r="H14" s="6">
        <f>SUM(H3:H13)</f>
        <v>599235.39912286296</v>
      </c>
      <c r="I14" s="6">
        <f>SUM(I3:I13)</f>
        <v>553565.23157894739</v>
      </c>
      <c r="J14" s="6">
        <f>SUM(J3:J13)</f>
        <v>568209.46819700766</v>
      </c>
      <c r="K14" s="6">
        <f>SUM(K3:K13)</f>
        <v>618908.07894042227</v>
      </c>
      <c r="L14" s="6">
        <f>SUM(L3:L13)</f>
        <v>577887.73750000005</v>
      </c>
      <c r="M14" s="6">
        <f>SUM(M3:M13)</f>
        <v>596469.18410732725</v>
      </c>
      <c r="N14" s="6">
        <f>SUM(N3:N13)</f>
        <v>637963.32271241827</v>
      </c>
      <c r="O14" s="6">
        <f>SUM(O3:O13)</f>
        <v>598865.95260180987</v>
      </c>
      <c r="P14" s="6">
        <f>SUM(P3:P13)</f>
        <v>604443.12746288802</v>
      </c>
      <c r="Q14" s="6">
        <f>SUM(Q3:Q13)</f>
        <v>634797.89844341238</v>
      </c>
      <c r="R14" s="6">
        <f>SUM(R3:R13)</f>
        <v>604292.74226370023</v>
      </c>
      <c r="S14" s="6">
        <f>SUM(S3:S13)</f>
        <v>616380.47798417613</v>
      </c>
      <c r="T14" s="6">
        <f>SUM(T3:T13)</f>
        <v>585067.04433844832</v>
      </c>
      <c r="U14" s="6">
        <f>SUM(U3:U13)</f>
        <v>557071.02130325814</v>
      </c>
      <c r="V14" s="6">
        <f>SUM(V3:V13)</f>
        <v>584924.57236842113</v>
      </c>
      <c r="W14" s="6">
        <f>SUM(W3:W13)</f>
        <v>610191.41151285067</v>
      </c>
      <c r="X14" s="6">
        <f>SUM(X3:X13)</f>
        <v>584861.69451570103</v>
      </c>
      <c r="Y14" s="6">
        <f>SUM(Y3:Y13)</f>
        <v>0</v>
      </c>
      <c r="Z14" s="6">
        <f>SUM(Z3:Z13)</f>
        <v>605312.0238093005</v>
      </c>
      <c r="AA14" s="6">
        <f>SUM(AA3:AA13)</f>
        <v>582767.26349759207</v>
      </c>
      <c r="AB14" s="6">
        <f>SUM(AB3:AB13)</f>
        <v>0</v>
      </c>
      <c r="AC14" s="6">
        <f>SUM(AC3:AC13)</f>
        <v>592268.00179101957</v>
      </c>
      <c r="AD14" s="6">
        <f>SUM(AD3:AD13)</f>
        <v>573796.71246610279</v>
      </c>
      <c r="AE14" s="6">
        <f>SUM(AE3:AE13)</f>
        <v>0</v>
      </c>
      <c r="AF14" s="6">
        <f>SUM(AF3:AF13)</f>
        <v>575495.96602286596</v>
      </c>
      <c r="AG14" s="6">
        <f>SUM(AG3:AG13)</f>
        <v>580808.96188811189</v>
      </c>
      <c r="AH14" s="6">
        <f>SUM(AH3:AH13)</f>
        <v>0</v>
      </c>
    </row>
    <row r="15" spans="1:34" ht="15.75" thickBot="1" x14ac:dyDescent="0.3"/>
    <row r="16" spans="1:34" x14ac:dyDescent="0.25">
      <c r="A16" s="2"/>
      <c r="B16" s="12" t="s">
        <v>13</v>
      </c>
      <c r="C16" s="13"/>
      <c r="D16" s="14"/>
      <c r="E16" s="15" t="s">
        <v>14</v>
      </c>
      <c r="F16" s="13"/>
      <c r="G16" s="14"/>
      <c r="H16" s="15" t="s">
        <v>17</v>
      </c>
      <c r="I16" s="13"/>
      <c r="J16" s="14"/>
      <c r="K16" s="15" t="s">
        <v>18</v>
      </c>
      <c r="L16" s="13"/>
      <c r="M16" s="14"/>
      <c r="N16" s="15" t="s">
        <v>0</v>
      </c>
      <c r="O16" s="13"/>
      <c r="P16" s="14"/>
      <c r="Q16" s="15" t="s">
        <v>19</v>
      </c>
      <c r="R16" s="13"/>
      <c r="S16" s="14"/>
      <c r="T16" s="15" t="s">
        <v>21</v>
      </c>
      <c r="U16" s="13"/>
      <c r="V16" s="14"/>
      <c r="W16" s="15" t="s">
        <v>22</v>
      </c>
      <c r="X16" s="13"/>
      <c r="Y16" s="14"/>
      <c r="Z16" s="15" t="s">
        <v>23</v>
      </c>
      <c r="AA16" s="13"/>
      <c r="AB16" s="14"/>
      <c r="AC16" s="15" t="s">
        <v>24</v>
      </c>
      <c r="AD16" s="13"/>
      <c r="AE16" s="14"/>
      <c r="AF16" s="15" t="s">
        <v>25</v>
      </c>
      <c r="AG16" s="13"/>
      <c r="AH16" s="14"/>
    </row>
    <row r="17" spans="1:34" x14ac:dyDescent="0.25">
      <c r="A17" s="4" t="s">
        <v>42</v>
      </c>
      <c r="B17" s="5">
        <v>2012</v>
      </c>
      <c r="C17" s="5">
        <v>2013</v>
      </c>
      <c r="D17" s="5" t="s">
        <v>16</v>
      </c>
      <c r="E17" s="5">
        <v>2012</v>
      </c>
      <c r="F17" s="5">
        <v>2013</v>
      </c>
      <c r="G17" s="5" t="s">
        <v>16</v>
      </c>
      <c r="H17" s="5">
        <v>2012</v>
      </c>
      <c r="I17" s="5">
        <v>2013</v>
      </c>
      <c r="J17" s="5" t="s">
        <v>16</v>
      </c>
      <c r="K17" s="5">
        <v>2012</v>
      </c>
      <c r="L17" s="5">
        <v>2013</v>
      </c>
      <c r="M17" s="5" t="s">
        <v>16</v>
      </c>
      <c r="N17" s="5">
        <v>2012</v>
      </c>
      <c r="O17" s="5">
        <v>2013</v>
      </c>
      <c r="P17" s="5" t="s">
        <v>16</v>
      </c>
      <c r="Q17" s="5">
        <v>2012</v>
      </c>
      <c r="R17" s="5">
        <v>2013</v>
      </c>
      <c r="S17" s="5" t="s">
        <v>16</v>
      </c>
      <c r="T17" s="5">
        <v>2012</v>
      </c>
      <c r="U17" s="5">
        <v>2013</v>
      </c>
      <c r="V17" s="5" t="s">
        <v>16</v>
      </c>
      <c r="W17" s="5">
        <v>2012</v>
      </c>
      <c r="X17" s="5">
        <v>2013</v>
      </c>
      <c r="Y17" s="5" t="s">
        <v>16</v>
      </c>
      <c r="Z17" s="5">
        <v>2012</v>
      </c>
      <c r="AA17" s="5">
        <v>2013</v>
      </c>
      <c r="AB17" s="5" t="s">
        <v>16</v>
      </c>
      <c r="AC17" s="5">
        <v>2012</v>
      </c>
      <c r="AD17" s="5">
        <v>2013</v>
      </c>
      <c r="AE17" s="5" t="s">
        <v>16</v>
      </c>
      <c r="AF17" s="5">
        <v>2012</v>
      </c>
      <c r="AG17" s="5">
        <v>2013</v>
      </c>
      <c r="AH17" s="5" t="s">
        <v>16</v>
      </c>
    </row>
    <row r="18" spans="1:34" x14ac:dyDescent="0.25">
      <c r="A18" s="3" t="s">
        <v>2</v>
      </c>
      <c r="B18" s="16">
        <f>+B3/B$14</f>
        <v>4.0781510482304814E-2</v>
      </c>
      <c r="C18" s="16">
        <f>+(C3-B3)/B3</f>
        <v>-0.23624544360311747</v>
      </c>
      <c r="D18" s="16">
        <f>+(D3-B3)/B3</f>
        <v>-0.20201520079447047</v>
      </c>
      <c r="E18" s="16">
        <f>+E3/E$14</f>
        <v>4.1151816130568064E-2</v>
      </c>
      <c r="F18" s="16">
        <f>+(F3-E3)/E3</f>
        <v>-0.20213226360846778</v>
      </c>
      <c r="G18" s="16">
        <f>+(G3-E3)/E3</f>
        <v>-0.20419280031108525</v>
      </c>
      <c r="H18" s="16">
        <f>+H3/H$14</f>
        <v>4.1551283579785457E-2</v>
      </c>
      <c r="I18" s="16">
        <f>+(I3-H3)/H3</f>
        <v>-0.20022998175788076</v>
      </c>
      <c r="J18" s="16">
        <f>+(J3-H3)/H3</f>
        <v>-0.21435198200730959</v>
      </c>
      <c r="K18" s="16">
        <f>+K3/K$14</f>
        <v>4.1299078494972816E-2</v>
      </c>
      <c r="L18" s="16">
        <f>+(L3-K3)/K3</f>
        <v>-0.16975894568779373</v>
      </c>
      <c r="M18" s="16">
        <f>+(M3-K3)/K3</f>
        <v>-0.18736542847710158</v>
      </c>
      <c r="N18" s="16">
        <f>+N3/N$14</f>
        <v>4.136479525190194E-2</v>
      </c>
      <c r="O18" s="16">
        <f>+(O3-N3)/N3</f>
        <v>-0.17904694888064573</v>
      </c>
      <c r="P18" s="16">
        <f>+(P3-N3)/N3</f>
        <v>-0.20050904620152166</v>
      </c>
      <c r="Q18" s="16">
        <f>+Q3/Q$14</f>
        <v>4.029611463997175E-2</v>
      </c>
      <c r="R18" s="16">
        <f>+(R3-Q3)/Q3</f>
        <v>-0.16567920110850981</v>
      </c>
      <c r="S18" s="16">
        <f>+(S3-Q3)/Q3</f>
        <v>-0.15781495011271882</v>
      </c>
      <c r="T18" s="16">
        <f>+T3/T$14</f>
        <v>3.9067395225431907E-2</v>
      </c>
      <c r="U18" s="16">
        <f>+(U3-T3)/T3</f>
        <v>-0.1586222668562508</v>
      </c>
      <c r="V18" s="16">
        <f>+(V3-T3)/T3</f>
        <v>-0.11655338019906339</v>
      </c>
      <c r="W18" s="16">
        <f>+W3/W$14</f>
        <v>4.073277500262025E-2</v>
      </c>
      <c r="X18" s="16">
        <f>+(X3-W3)/W3</f>
        <v>-0.1591943419527217</v>
      </c>
      <c r="Y18" s="16" t="e">
        <f>+(Y3-W3)/W3</f>
        <v>#VALUE!</v>
      </c>
      <c r="Z18" s="16">
        <f>+Z3/Z$14</f>
        <v>4.1015788590747851E-2</v>
      </c>
      <c r="AA18" s="16">
        <f>+(AA3-Z3)/Z3</f>
        <v>-0.17594274480615754</v>
      </c>
      <c r="AB18" s="16" t="e">
        <f>+(AB3-Z3)/Z3</f>
        <v>#VALUE!</v>
      </c>
      <c r="AC18" s="16">
        <f>+AC3/AC$14</f>
        <v>4.1020818461151187E-2</v>
      </c>
      <c r="AD18" s="16">
        <f>+(AD3-AC3)/AC3</f>
        <v>-0.13861906837732704</v>
      </c>
      <c r="AE18" s="16" t="e">
        <f>+(AE3-AC3)/AC3</f>
        <v>#VALUE!</v>
      </c>
      <c r="AF18" s="16">
        <f>+AF3/AF$14</f>
        <v>4.0654893611882695E-2</v>
      </c>
      <c r="AG18" s="16">
        <f>+(AG3-AF3)/AF3</f>
        <v>-8.606265278527124E-2</v>
      </c>
      <c r="AH18" s="16" t="e">
        <f>+(AH3-AF3)/AF3</f>
        <v>#VALUE!</v>
      </c>
    </row>
    <row r="19" spans="1:34" x14ac:dyDescent="0.25">
      <c r="A19" s="3" t="s">
        <v>3</v>
      </c>
      <c r="B19" s="16">
        <f>+B4/B$14</f>
        <v>0.1995908596580063</v>
      </c>
      <c r="C19" s="16">
        <f>+(C4-B4)/B4</f>
        <v>-0.14152983828276053</v>
      </c>
      <c r="D19" s="16">
        <f>+(D4-B4)/B4</f>
        <v>-6.4780321655353856E-2</v>
      </c>
      <c r="E19" s="16">
        <f>+E4/E$14</f>
        <v>0.20048425701759462</v>
      </c>
      <c r="F19" s="16">
        <f>+(F4-E4)/E4</f>
        <v>-0.10449618612945491</v>
      </c>
      <c r="G19" s="16">
        <f>+(G4-E4)/E4</f>
        <v>-3.9584591859850568E-2</v>
      </c>
      <c r="H19" s="16">
        <f>+H4/H$14</f>
        <v>0.20028136187190548</v>
      </c>
      <c r="I19" s="16">
        <f>+(I4-H4)/H4</f>
        <v>-9.8198682369160101E-2</v>
      </c>
      <c r="J19" s="16">
        <f>+(J4-H4)/H4</f>
        <v>-5.1387656861941494E-2</v>
      </c>
      <c r="K19" s="16">
        <f>+K4/K$14</f>
        <v>0.19931688974641446</v>
      </c>
      <c r="L19" s="16">
        <f>+(L4-K4)/K4</f>
        <v>-8.0515592239519498E-2</v>
      </c>
      <c r="M19" s="16">
        <f>+(M4-K4)/K4</f>
        <v>-2.3080903542916042E-2</v>
      </c>
      <c r="N19" s="16">
        <f>+N4/N$14</f>
        <v>0.19736124446589093</v>
      </c>
      <c r="O19" s="16">
        <f>+(O4-N4)/N4</f>
        <v>-6.3858325581873446E-2</v>
      </c>
      <c r="P19" s="16">
        <f>+(P4-N4)/N4</f>
        <v>-3.0856207162949179E-2</v>
      </c>
      <c r="Q19" s="16">
        <f>+Q4/Q$14</f>
        <v>0.19827777643579225</v>
      </c>
      <c r="R19" s="16">
        <f>+(R4-Q4)/Q4</f>
        <v>-4.528997627669569E-2</v>
      </c>
      <c r="S19" s="16">
        <f>+(S4-Q4)/Q4</f>
        <v>-2.2621745711824539E-2</v>
      </c>
      <c r="T19" s="16">
        <f>+T4/T$14</f>
        <v>0.19981594999068159</v>
      </c>
      <c r="U19" s="16">
        <f>+(U4-T4)/T4</f>
        <v>-4.2068862012359633E-2</v>
      </c>
      <c r="V19" s="16">
        <f>+(V4-T4)/T4</f>
        <v>5.8276948870224082E-3</v>
      </c>
      <c r="W19" s="16">
        <f>+W4/W$14</f>
        <v>0.19648606789442846</v>
      </c>
      <c r="X19" s="16">
        <f>+(X4-W4)/W4</f>
        <v>-4.2281568828790556E-2</v>
      </c>
      <c r="Y19" s="16" t="e">
        <f>+(Y4-W4)/W4</f>
        <v>#VALUE!</v>
      </c>
      <c r="Z19" s="16">
        <f>+Z4/Z$14</f>
        <v>0.19668632922697071</v>
      </c>
      <c r="AA19" s="16">
        <f>+(AA4-Z4)/Z4</f>
        <v>-3.2059354775609138E-2</v>
      </c>
      <c r="AB19" s="16" t="e">
        <f>+(AB4-Z4)/Z4</f>
        <v>#VALUE!</v>
      </c>
      <c r="AC19" s="16">
        <f>+AC4/AC$14</f>
        <v>0.20072915333251956</v>
      </c>
      <c r="AD19" s="16">
        <f>+(AD4-AC4)/AC4</f>
        <v>-3.9291529863090466E-2</v>
      </c>
      <c r="AE19" s="16" t="e">
        <f>+(AE4-AC4)/AC4</f>
        <v>#VALUE!</v>
      </c>
      <c r="AF19" s="16">
        <f>+AF4/AF$14</f>
        <v>0.19837013815172141</v>
      </c>
      <c r="AG19" s="16">
        <f>+(AG4-AF4)/AF4</f>
        <v>1.8402547274937654E-2</v>
      </c>
      <c r="AH19" s="16" t="e">
        <f>+(AH4-AF4)/AF4</f>
        <v>#VALUE!</v>
      </c>
    </row>
    <row r="20" spans="1:34" x14ac:dyDescent="0.25">
      <c r="A20" s="3" t="s">
        <v>1</v>
      </c>
      <c r="B20" s="16">
        <f>+B5/B$14</f>
        <v>0.11663808608465893</v>
      </c>
      <c r="C20" s="16">
        <f>+(C5-B5)/B5</f>
        <v>-0.116046711189046</v>
      </c>
      <c r="D20" s="16">
        <f>+(D5-B5)/B5</f>
        <v>-6.9543137181746539E-2</v>
      </c>
      <c r="E20" s="16">
        <f>+E5/E$14</f>
        <v>0.11476913988740987</v>
      </c>
      <c r="F20" s="16">
        <f>+(F5-E5)/E5</f>
        <v>-9.7267912931250339E-2</v>
      </c>
      <c r="G20" s="16">
        <f>+(G5-E5)/E5</f>
        <v>-5.0748203044827252E-2</v>
      </c>
      <c r="H20" s="16">
        <f>+H5/H$14</f>
        <v>0.1155275148496262</v>
      </c>
      <c r="I20" s="16">
        <f>+(I5-H5)/H5</f>
        <v>-9.7736598239921008E-2</v>
      </c>
      <c r="J20" s="16">
        <f>+(J5-H5)/H5</f>
        <v>-5.8214395872472929E-2</v>
      </c>
      <c r="K20" s="16">
        <f>+K5/K$14</f>
        <v>0.1166987513293596</v>
      </c>
      <c r="L20" s="16">
        <f>+(L5-K5)/K5</f>
        <v>-8.6392950995350729E-2</v>
      </c>
      <c r="M20" s="16">
        <f>+(M5-K5)/K5</f>
        <v>-4.9227342729693868E-2</v>
      </c>
      <c r="N20" s="16">
        <f>+N5/N$14</f>
        <v>0.11958506020154336</v>
      </c>
      <c r="O20" s="16">
        <f>+(O5-N5)/N5</f>
        <v>-9.1097926280605562E-2</v>
      </c>
      <c r="P20" s="16">
        <f>+(P5-N5)/N5</f>
        <v>-6.2022033830784307E-2</v>
      </c>
      <c r="Q20" s="16">
        <f>+Q5/Q$14</f>
        <v>0.11660603057981483</v>
      </c>
      <c r="R20" s="16">
        <f>+(R5-Q5)/Q5</f>
        <v>-7.347412812556528E-2</v>
      </c>
      <c r="S20" s="16">
        <f>+(S5-Q5)/Q5</f>
        <v>-3.2791431196156955E-2</v>
      </c>
      <c r="T20" s="16">
        <f>+T5/T$14</f>
        <v>0.10823599859581459</v>
      </c>
      <c r="U20" s="16">
        <f>+(U5-T5)/T5</f>
        <v>-8.0398543527532479E-2</v>
      </c>
      <c r="V20" s="16">
        <f>+(V5-T5)/T5</f>
        <v>-3.4418470703909097E-2</v>
      </c>
      <c r="W20" s="16">
        <f>+W5/W$14</f>
        <v>0.11904875755570159</v>
      </c>
      <c r="X20" s="16">
        <f>+(X5-W5)/W5</f>
        <v>-7.1886996000483247E-2</v>
      </c>
      <c r="Y20" s="16" t="e">
        <f>+(Y5-W5)/W5</f>
        <v>#VALUE!</v>
      </c>
      <c r="Z20" s="16">
        <f>+Z5/Z$14</f>
        <v>0.11938991323054833</v>
      </c>
      <c r="AA20" s="16">
        <f>+(AA5-Z5)/Z5</f>
        <v>-7.3059665178993261E-2</v>
      </c>
      <c r="AB20" s="16" t="e">
        <f>+(AB5-Z5)/Z5</f>
        <v>#VALUE!</v>
      </c>
      <c r="AC20" s="16">
        <f>+AC5/AC$14</f>
        <v>0.11978031100788254</v>
      </c>
      <c r="AD20" s="16">
        <f>+(AD5-AC5)/AC5</f>
        <v>-6.10820215574416E-2</v>
      </c>
      <c r="AE20" s="16" t="e">
        <f>+(AE5-AC5)/AC5</f>
        <v>#VALUE!</v>
      </c>
      <c r="AF20" s="16">
        <f>+AF5/AF$14</f>
        <v>0.12200780569365481</v>
      </c>
      <c r="AG20" s="16">
        <f>+(AG5-AF5)/AF5</f>
        <v>-5.5656605731375992E-2</v>
      </c>
      <c r="AH20" s="16" t="e">
        <f>+(AH5-AF5)/AF5</f>
        <v>#VALUE!</v>
      </c>
    </row>
    <row r="21" spans="1:34" x14ac:dyDescent="0.25">
      <c r="A21" s="3" t="s">
        <v>4</v>
      </c>
      <c r="B21" s="16">
        <f>+B6/B$14</f>
        <v>4.7062290605648781E-2</v>
      </c>
      <c r="C21" s="16">
        <f>+(C6-B6)/B6</f>
        <v>-3.4443731425813293E-2</v>
      </c>
      <c r="D21" s="16">
        <f>+(D6-B6)/B6</f>
        <v>7.5760181628653833E-2</v>
      </c>
      <c r="E21" s="16">
        <f>+E6/E$14</f>
        <v>4.5234862850425828E-2</v>
      </c>
      <c r="F21" s="16">
        <f>+(F6-E6)/E6</f>
        <v>2.5197630835702978E-2</v>
      </c>
      <c r="G21" s="16">
        <f>+(G6-E6)/E6</f>
        <v>0.12909443458094566</v>
      </c>
      <c r="H21" s="16">
        <f>+H6/H$14</f>
        <v>4.7224306561158405E-2</v>
      </c>
      <c r="I21" s="16">
        <f>+(I6-H6)/H6</f>
        <v>-1.7750997866282512E-2</v>
      </c>
      <c r="J21" s="16">
        <f>+(J6-H6)/H6</f>
        <v>8.711726022602595E-2</v>
      </c>
      <c r="K21" s="16">
        <f>+K6/K$14</f>
        <v>4.6868295395864387E-2</v>
      </c>
      <c r="L21" s="16">
        <f>+(L6-K6)/K6</f>
        <v>1.0533521683065162E-2</v>
      </c>
      <c r="M21" s="16">
        <f>+(M6-K6)/K6</f>
        <v>0.11988477136775333</v>
      </c>
      <c r="N21" s="16">
        <f>+N6/N$14</f>
        <v>4.7394574144867904E-2</v>
      </c>
      <c r="O21" s="16">
        <f>+(O6-N6)/N6</f>
        <v>3.7995221901433642E-3</v>
      </c>
      <c r="P21" s="16">
        <f>+(P6-N6)/N6</f>
        <v>7.4756912289985405E-2</v>
      </c>
      <c r="Q21" s="16">
        <f>+Q6/Q$14</f>
        <v>4.8116267142747443E-2</v>
      </c>
      <c r="R21" s="16">
        <f>+(R6-Q6)/Q6</f>
        <v>1.9196475923417885E-2</v>
      </c>
      <c r="S21" s="16">
        <f>+(S6-Q6)/Q6</f>
        <v>0.10807322629226417</v>
      </c>
      <c r="T21" s="16">
        <f>+T6/T$14</f>
        <v>4.5534432181695166E-2</v>
      </c>
      <c r="U21" s="16">
        <f>+(U6-T6)/T6</f>
        <v>3.2741595965398697E-2</v>
      </c>
      <c r="V21" s="16">
        <f>+(V6-T6)/T6</f>
        <v>8.4378675763668656E-2</v>
      </c>
      <c r="W21" s="16">
        <f>+W6/W$14</f>
        <v>4.6918638086070573E-2</v>
      </c>
      <c r="X21" s="16">
        <f>+(X6-W6)/W6</f>
        <v>9.9642167083446656E-3</v>
      </c>
      <c r="Y21" s="16" t="e">
        <f>+(Y6-W6)/W6</f>
        <v>#VALUE!</v>
      </c>
      <c r="Z21" s="16">
        <f>+Z6/Z$14</f>
        <v>4.7544900593395098E-2</v>
      </c>
      <c r="AA21" s="16">
        <f>+(AA6-Z6)/Z6</f>
        <v>4.4328885418257323E-2</v>
      </c>
      <c r="AB21" s="16" t="e">
        <f>+(AB6-Z6)/Z6</f>
        <v>#VALUE!</v>
      </c>
      <c r="AC21" s="16">
        <f>+AC6/AC$14</f>
        <v>4.9055571745706281E-2</v>
      </c>
      <c r="AD21" s="16">
        <f>+(AD6-AC6)/AC6</f>
        <v>3.833093855763204E-2</v>
      </c>
      <c r="AE21" s="16" t="e">
        <f>+(AE6-AC6)/AC6</f>
        <v>#VALUE!</v>
      </c>
      <c r="AF21" s="16">
        <f>+AF6/AF$14</f>
        <v>4.9475875327917335E-2</v>
      </c>
      <c r="AG21" s="16">
        <f>+(AG6-AF6)/AF6</f>
        <v>8.3651859352958005E-2</v>
      </c>
      <c r="AH21" s="16" t="e">
        <f>+(AH6-AF6)/AF6</f>
        <v>#VALUE!</v>
      </c>
    </row>
    <row r="22" spans="1:34" x14ac:dyDescent="0.25">
      <c r="A22" s="3" t="s">
        <v>5</v>
      </c>
      <c r="B22" s="16">
        <f>+B7/B$14</f>
        <v>9.5924591912350712E-2</v>
      </c>
      <c r="C22" s="16">
        <f>+(C7-B7)/B7</f>
        <v>-0.12392058434761348</v>
      </c>
      <c r="D22" s="16">
        <f>+(D7-B7)/B7</f>
        <v>-9.9858045349083019E-2</v>
      </c>
      <c r="E22" s="16">
        <f>+E7/E$14</f>
        <v>9.7178702900950514E-2</v>
      </c>
      <c r="F22" s="16">
        <f>+(F7-E7)/E7</f>
        <v>-0.1041390443700683</v>
      </c>
      <c r="G22" s="16">
        <f>+(G7-E7)/E7</f>
        <v>-7.9077725506497235E-2</v>
      </c>
      <c r="H22" s="16">
        <f>+H7/H$14</f>
        <v>9.8262838802182589E-2</v>
      </c>
      <c r="I22" s="16">
        <f>+(I7-H7)/H7</f>
        <v>-0.10791345001431421</v>
      </c>
      <c r="J22" s="16">
        <f>+(J7-H7)/H7</f>
        <v>-9.6839229653208042E-2</v>
      </c>
      <c r="K22" s="16">
        <f>+K7/K$14</f>
        <v>0.1008633222349796</v>
      </c>
      <c r="L22" s="16">
        <f>+(L7-K7)/K7</f>
        <v>-0.11762481929542065</v>
      </c>
      <c r="M22" s="16">
        <f>+(M7-K7)/K7</f>
        <v>-7.9202568888054187E-2</v>
      </c>
      <c r="N22" s="16">
        <f>+N7/N$14</f>
        <v>9.5764125969260483E-2</v>
      </c>
      <c r="O22" s="16">
        <f>+(O7-N7)/N7</f>
        <v>-5.0421277048482663E-2</v>
      </c>
      <c r="P22" s="16">
        <f>+(P7-N7)/N7</f>
        <v>-4.810865224080927E-2</v>
      </c>
      <c r="Q22" s="16">
        <f>+Q7/Q$14</f>
        <v>0.1051513142954798</v>
      </c>
      <c r="R22" s="16">
        <f>+(R7-Q7)/Q7</f>
        <v>-7.7364321342458506E-2</v>
      </c>
      <c r="S22" s="16">
        <f>+(S7-Q7)/Q7</f>
        <v>-7.0886700420173171E-2</v>
      </c>
      <c r="T22" s="16">
        <f>+T7/T$14</f>
        <v>0.1088820824865453</v>
      </c>
      <c r="U22" s="16">
        <f>+(U7-T7)/T7</f>
        <v>-8.0008676585278521E-2</v>
      </c>
      <c r="V22" s="16">
        <f>+(V7-T7)/T7</f>
        <v>-3.4009110414542375E-2</v>
      </c>
      <c r="W22" s="16">
        <f>+W7/W$14</f>
        <v>9.9545467746074603E-2</v>
      </c>
      <c r="X22" s="16">
        <f>+(X7-W7)/W7</f>
        <v>-8.0226072201595958E-2</v>
      </c>
      <c r="Y22" s="16" t="e">
        <f>+(Y7-W7)/W7</f>
        <v>#VALUE!</v>
      </c>
      <c r="Z22" s="16">
        <f>+Z7/Z$14</f>
        <v>9.8175204260719143E-2</v>
      </c>
      <c r="AA22" s="16">
        <f>+(AA7-Z7)/Z7</f>
        <v>-7.9827757535607849E-2</v>
      </c>
      <c r="AB22" s="16" t="e">
        <f>+(AB7-Z7)/Z7</f>
        <v>#VALUE!</v>
      </c>
      <c r="AC22" s="16">
        <f>+AC7/AC$14</f>
        <v>9.7379134581198915E-2</v>
      </c>
      <c r="AD22" s="16">
        <f>+(AD7-AC7)/AC7</f>
        <v>-6.6925996147962727E-2</v>
      </c>
      <c r="AE22" s="16" t="e">
        <f>+(AE7-AC7)/AC7</f>
        <v>#VALUE!</v>
      </c>
      <c r="AF22" s="16">
        <f>+AF7/AF$14</f>
        <v>9.6763686279077263E-2</v>
      </c>
      <c r="AG22" s="16">
        <f>+(AG7-AF7)/AF7</f>
        <v>-1.8945850511702566E-2</v>
      </c>
      <c r="AH22" s="16" t="e">
        <f>+(AH7-AF7)/AF7</f>
        <v>#VALUE!</v>
      </c>
    </row>
    <row r="23" spans="1:34" x14ac:dyDescent="0.25">
      <c r="A23" s="3" t="s">
        <v>7</v>
      </c>
      <c r="B23" s="16">
        <f>+B8/B$14</f>
        <v>8.7215147117937361E-2</v>
      </c>
      <c r="C23" s="16">
        <f>+(C8-B8)/B8</f>
        <v>-5.5040075231311512E-2</v>
      </c>
      <c r="D23" s="16">
        <f>+(D8-B8)/B8</f>
        <v>-5.5040075231311512E-2</v>
      </c>
      <c r="E23" s="16">
        <f>+E8/E$14</f>
        <v>8.6740735147736614E-2</v>
      </c>
      <c r="F23" s="16">
        <f>+(F8-E8)/E8</f>
        <v>-2.2349300211713642E-2</v>
      </c>
      <c r="G23" s="16">
        <f>+(G8-E8)/E8</f>
        <v>-2.2349300211713642E-2</v>
      </c>
      <c r="H23" s="16">
        <f>+H8/H$14</f>
        <v>8.711749834089054E-2</v>
      </c>
      <c r="I23" s="16">
        <f>+(I8-H8)/H8</f>
        <v>-2.2114040035331638E-2</v>
      </c>
      <c r="J23" s="16">
        <f>+(J8-H8)/H8</f>
        <v>-7.1063632590552426E-3</v>
      </c>
      <c r="K23" s="16">
        <f>+K8/K$14</f>
        <v>8.8134996770194721E-2</v>
      </c>
      <c r="L23" s="16">
        <f>+(L8-K8)/K8</f>
        <v>-2.231232309907618E-2</v>
      </c>
      <c r="M23" s="16">
        <f>+(M8-K8)/K8</f>
        <v>-2.3696413161389072E-2</v>
      </c>
      <c r="N23" s="16">
        <f>+N8/N$14</f>
        <v>8.8859862808896628E-2</v>
      </c>
      <c r="O23" s="16">
        <f>+(O8-N8)/N8</f>
        <v>-2.0327163252346164E-2</v>
      </c>
      <c r="P23" s="16">
        <f>+(P8-N8)/N8</f>
        <v>-2.0327163252346164E-2</v>
      </c>
      <c r="Q23" s="16">
        <f>+Q8/Q$14</f>
        <v>8.86666057622707E-2</v>
      </c>
      <c r="R23" s="16">
        <f>+(R8-Q8)/Q8</f>
        <v>-2.0296124881463436E-2</v>
      </c>
      <c r="S23" s="16">
        <f>+(S8-Q8)/Q8</f>
        <v>-2.0296124881463436E-2</v>
      </c>
      <c r="T23" s="16">
        <f>+T8/T$14</f>
        <v>8.8497305811170213E-2</v>
      </c>
      <c r="U23" s="16">
        <f>+(U8-T8)/T8</f>
        <v>0</v>
      </c>
      <c r="V23" s="16">
        <f>+(V8-T8)/T8</f>
        <v>5.0000000000000044E-2</v>
      </c>
      <c r="W23" s="16">
        <f>+W8/W$14</f>
        <v>8.9656702745721698E-2</v>
      </c>
      <c r="X23" s="16">
        <f>+(X8-W8)/W8</f>
        <v>0</v>
      </c>
      <c r="Y23" s="16" t="e">
        <f>+(Y8-W8)/W8</f>
        <v>#VALUE!</v>
      </c>
      <c r="Z23" s="16">
        <f>+Z8/Z$14</f>
        <v>9.0618407708991364E-2</v>
      </c>
      <c r="AA23" s="16">
        <f>+(AA8-Z8)/Z8</f>
        <v>0</v>
      </c>
      <c r="AB23" s="16" t="e">
        <f>+(AB8-Z8)/Z8</f>
        <v>#VALUE!</v>
      </c>
      <c r="AC23" s="16">
        <f>+AC8/AC$14</f>
        <v>9.300051177197069E-2</v>
      </c>
      <c r="AD23" s="16">
        <f>+(AD8-AC8)/AC8</f>
        <v>0</v>
      </c>
      <c r="AE23" s="16" t="e">
        <f>+(AE8-AC8)/AC8</f>
        <v>#VALUE!</v>
      </c>
      <c r="AF23" s="16">
        <f>+AF8/AF$14</f>
        <v>9.5710883350551154E-2</v>
      </c>
      <c r="AG23" s="16">
        <f>+(AG8-AF8)/AF8</f>
        <v>0</v>
      </c>
      <c r="AH23" s="16" t="e">
        <f>+(AH8-AF8)/AF8</f>
        <v>#VALUE!</v>
      </c>
    </row>
    <row r="24" spans="1:34" x14ac:dyDescent="0.25">
      <c r="A24" s="3" t="s">
        <v>8</v>
      </c>
      <c r="B24" s="16">
        <f>+B9/B$14</f>
        <v>8.7093136242615249E-2</v>
      </c>
      <c r="C24" s="16">
        <f>+(C9-B9)/B9</f>
        <v>-9.1375943299227658E-2</v>
      </c>
      <c r="D24" s="16">
        <f>+(D9-B9)/B9</f>
        <v>-2.037006687425795E-2</v>
      </c>
      <c r="E24" s="16">
        <f>+E9/E$14</f>
        <v>8.6785851854489809E-2</v>
      </c>
      <c r="F24" s="16">
        <f>+(F9-E9)/E9</f>
        <v>-5.2378651060171345E-2</v>
      </c>
      <c r="G24" s="16">
        <f>+(G9-E9)/E9</f>
        <v>9.2223955097101504E-3</v>
      </c>
      <c r="H24" s="16">
        <f>+H9/H$14</f>
        <v>8.6516918185886874E-2</v>
      </c>
      <c r="I24" s="16">
        <f>+(I9-H9)/H9</f>
        <v>-5.0381914975696322E-2</v>
      </c>
      <c r="J24" s="16">
        <f>+(J9-H9)/H9</f>
        <v>-3.962291733500118E-3</v>
      </c>
      <c r="K24" s="16">
        <f>+K9/K$14</f>
        <v>8.5769365027607611E-2</v>
      </c>
      <c r="L24" s="16">
        <f>+(L9-K9)/K9</f>
        <v>-3.7981965575306573E-2</v>
      </c>
      <c r="M24" s="16">
        <f>+(M9-K9)/K9</f>
        <v>1.7153057318640776E-2</v>
      </c>
      <c r="N24" s="16">
        <f>+N9/N$14</f>
        <v>8.7008597738257656E-2</v>
      </c>
      <c r="O24" s="16">
        <f>+(O9-N9)/N9</f>
        <v>-3.8113255750047703E-2</v>
      </c>
      <c r="P24" s="16">
        <f>+(P9-N9)/N9</f>
        <v>-1.8661590695257083E-2</v>
      </c>
      <c r="Q24" s="16">
        <f>+Q9/Q$14</f>
        <v>8.6834986066955999E-2</v>
      </c>
      <c r="R24" s="16">
        <f>+(R9-Q9)/Q9</f>
        <v>-1.6166973054037012E-2</v>
      </c>
      <c r="S24" s="16">
        <f>+(S9-Q9)/Q9</f>
        <v>3.7708056470133033E-2</v>
      </c>
      <c r="T24" s="16">
        <f>+T9/T$14</f>
        <v>8.882391334006183E-2</v>
      </c>
      <c r="U24" s="16">
        <f>+(U9-T9)/T9</f>
        <v>-3.9134777986613002E-2</v>
      </c>
      <c r="V24" s="16">
        <f>+(V9-T9)/T9</f>
        <v>8.9084831140564345E-3</v>
      </c>
      <c r="W24" s="16">
        <f>+W9/W$14</f>
        <v>8.8306716520976797E-2</v>
      </c>
      <c r="X24" s="16">
        <f>+(X9-W9)/W9</f>
        <v>-1.1354947665355181E-2</v>
      </c>
      <c r="Y24" s="16" t="e">
        <f>+(Y9-W9)/W9</f>
        <v>#VALUE!</v>
      </c>
      <c r="Z24" s="16">
        <f>+Z9/Z$14</f>
        <v>8.827659166039542E-2</v>
      </c>
      <c r="AA24" s="16">
        <f>+(AA9-Z9)/Z9</f>
        <v>-1.3807900325079517E-2</v>
      </c>
      <c r="AB24" s="16" t="e">
        <f>+(AB9-Z9)/Z9</f>
        <v>#VALUE!</v>
      </c>
      <c r="AC24" s="16">
        <f>+AC9/AC$14</f>
        <v>9.0071461370738751E-2</v>
      </c>
      <c r="AD24" s="16">
        <f>+(AD9-AC9)/AC9</f>
        <v>-1.5524308607467285E-2</v>
      </c>
      <c r="AE24" s="16" t="e">
        <f>+(AE9-AC9)/AC9</f>
        <v>#VALUE!</v>
      </c>
      <c r="AF24" s="16">
        <f>+AF9/AF$14</f>
        <v>8.8232445863311484E-2</v>
      </c>
      <c r="AG24" s="16">
        <f>+(AG9-AF9)/AF9</f>
        <v>3.3962276536977629E-2</v>
      </c>
      <c r="AH24" s="16" t="e">
        <f>+(AH9-AF9)/AF9</f>
        <v>#VALUE!</v>
      </c>
    </row>
    <row r="25" spans="1:34" x14ac:dyDescent="0.25">
      <c r="A25" s="3" t="s">
        <v>12</v>
      </c>
      <c r="B25" s="16">
        <f>+B10/B$14</f>
        <v>2.0713003381301134E-2</v>
      </c>
      <c r="C25" s="16">
        <f>+(C10-B10)/B10</f>
        <v>0.24412276699961594</v>
      </c>
      <c r="D25" s="16">
        <f>+(D10-B10)/B10</f>
        <v>0.17312822811286124</v>
      </c>
      <c r="E25" s="16">
        <f>+E10/E$14</f>
        <v>2.043234470961312E-2</v>
      </c>
      <c r="F25" s="16">
        <f>+(F10-E10)/E10</f>
        <v>0.23420335021425792</v>
      </c>
      <c r="G25" s="16">
        <f>+(G10-E10)/E10</f>
        <v>0.19540441176470583</v>
      </c>
      <c r="H25" s="16">
        <f>+H10/H$14</f>
        <v>2.0949196289764115E-2</v>
      </c>
      <c r="I25" s="16">
        <f>+(I10-H10)/H10</f>
        <v>0.19721591588003345</v>
      </c>
      <c r="J25" s="16">
        <f>+(J10-H10)/H10</f>
        <v>0.17334000952115419</v>
      </c>
      <c r="K25" s="16">
        <f>+K10/K$14</f>
        <v>2.1239113320404387E-2</v>
      </c>
      <c r="L25" s="16">
        <f>+(L10-K10)/K10</f>
        <v>0.18604406849151009</v>
      </c>
      <c r="M25" s="16">
        <f>+(M10-K10)/K10</f>
        <v>0.18865957237342587</v>
      </c>
      <c r="N25" s="16">
        <f>+N10/N$14</f>
        <v>2.2543431324224036E-2</v>
      </c>
      <c r="O25" s="16">
        <f>+(O10-N10)/N10</f>
        <v>0.14469185085810585</v>
      </c>
      <c r="P25" s="16">
        <f>+(P10-N10)/N10</f>
        <v>0.11091160446967589</v>
      </c>
      <c r="Q25" s="16">
        <f>+Q10/Q$14</f>
        <v>2.223691572236575E-2</v>
      </c>
      <c r="R25" s="16">
        <f>+(R10-Q10)/Q10</f>
        <v>0.15413987829285189</v>
      </c>
      <c r="S25" s="16">
        <f>+(S10-Q10)/Q10</f>
        <v>0.16659023202574161</v>
      </c>
      <c r="T25" s="16">
        <f>+T10/T$14</f>
        <v>2.1937423685992049E-2</v>
      </c>
      <c r="U25" s="16">
        <f>+(U10-T10)/T10</f>
        <v>0.16045076088919738</v>
      </c>
      <c r="V25" s="16">
        <f>+(V10-T10)/T10</f>
        <v>0.21847329893365733</v>
      </c>
      <c r="W25" s="16">
        <f>+W10/W$14</f>
        <v>2.2600500955521786E-2</v>
      </c>
      <c r="X25" s="16">
        <f>+(X10-W10)/W10</f>
        <v>0.15412109535481311</v>
      </c>
      <c r="Y25" s="16" t="e">
        <f>+(Y10-W10)/W10</f>
        <v>#VALUE!</v>
      </c>
      <c r="Z25" s="16">
        <f>+Z10/Z$14</f>
        <v>2.2378173974692571E-2</v>
      </c>
      <c r="AA25" s="16">
        <f>+(AA10-Z10)/Z10</f>
        <v>0.13557622236574443</v>
      </c>
      <c r="AB25" s="16" t="e">
        <f>+(AB10-Z10)/Z10</f>
        <v>#VALUE!</v>
      </c>
      <c r="AC25" s="16">
        <f>+AC10/AC$14</f>
        <v>2.2690664538376412E-2</v>
      </c>
      <c r="AD25" s="16">
        <f>+(AD10-AC10)/AC10</f>
        <v>0.12492806577506076</v>
      </c>
      <c r="AE25" s="16" t="e">
        <f>+(AE10-AC10)/AC10</f>
        <v>#VALUE!</v>
      </c>
      <c r="AF25" s="16">
        <f>+AF10/AF$14</f>
        <v>2.3228196412417943E-2</v>
      </c>
      <c r="AG25" s="16">
        <f>+(AG10-AF10)/AF10</f>
        <v>0.12310952029478224</v>
      </c>
      <c r="AH25" s="16" t="e">
        <f>+(AH10-AF10)/AF10</f>
        <v>#VALUE!</v>
      </c>
    </row>
    <row r="26" spans="1:34" x14ac:dyDescent="0.25">
      <c r="A26" s="3" t="s">
        <v>15</v>
      </c>
      <c r="B26" s="16">
        <f>+B11/B$14</f>
        <v>0.18128309946852039</v>
      </c>
      <c r="C26" s="16">
        <f>+(C11-B11)/B11</f>
        <v>-0.1938376487825936</v>
      </c>
      <c r="D26" s="16">
        <f>+(D11-B11)/B11</f>
        <v>-0.16861550095323755</v>
      </c>
      <c r="E26" s="16">
        <f>+E11/E$14</f>
        <v>0.17992383704635584</v>
      </c>
      <c r="F26" s="16">
        <f>+(F11-E11)/E11</f>
        <v>-0.15192931492555312</v>
      </c>
      <c r="G26" s="16">
        <f>+(G11-E11)/E11</f>
        <v>-0.1438658276833974</v>
      </c>
      <c r="H26" s="16">
        <f>+H11/H$14</f>
        <v>0.17672234990422395</v>
      </c>
      <c r="I26" s="16">
        <f>+(I11-H11)/H11</f>
        <v>-0.13158086082314252</v>
      </c>
      <c r="J26" s="16">
        <f>+(J11-H11)/H11</f>
        <v>-0.13802659358393443</v>
      </c>
      <c r="K26" s="16">
        <f>+K11/K$14</f>
        <v>0.17252494670313065</v>
      </c>
      <c r="L26" s="16">
        <f>+(L11-K11)/K11</f>
        <v>-0.1219152049636119</v>
      </c>
      <c r="M26" s="16">
        <f>+(M11-K11)/K11</f>
        <v>-0.12667294443354793</v>
      </c>
      <c r="N26" s="16">
        <f>+N11/N$14</f>
        <v>0.17356773359388028</v>
      </c>
      <c r="O26" s="16">
        <f>+(O11-N11)/N11</f>
        <v>-0.13233461813903283</v>
      </c>
      <c r="P26" s="16">
        <f>+(P11-N11)/N11</f>
        <v>-0.16014522642480314</v>
      </c>
      <c r="Q26" s="16">
        <f>+Q11/Q$14</f>
        <v>0.16321300656140614</v>
      </c>
      <c r="R26" s="16">
        <f>+(R11-Q11)/Q11</f>
        <v>-8.7924699087681343E-2</v>
      </c>
      <c r="S26" s="16">
        <f>+(S11-Q11)/Q11</f>
        <v>-0.11148711384513588</v>
      </c>
      <c r="T26" s="16">
        <f>+T11/T$14</f>
        <v>0.16532781438883781</v>
      </c>
      <c r="U26" s="16">
        <f>+(U11-T11)/T11</f>
        <v>-9.3965517143866195E-2</v>
      </c>
      <c r="V26" s="16">
        <f>+(V11-T11)/T11</f>
        <v>-4.8663793001059427E-2</v>
      </c>
      <c r="W26" s="16">
        <f>+W11/W$14</f>
        <v>0.17015292782159172</v>
      </c>
      <c r="X26" s="16">
        <f>+(X11-W11)/W11</f>
        <v>-9.1387475433882606E-2</v>
      </c>
      <c r="Y26" s="16" t="e">
        <f>+(Y11-W11)/W11</f>
        <v>#VALUE!</v>
      </c>
      <c r="Z26" s="16">
        <f>+Z11/Z$14</f>
        <v>0.16826911044734597</v>
      </c>
      <c r="AA26" s="16">
        <f>+(AA11-Z11)/Z11</f>
        <v>-8.8153394285518827E-2</v>
      </c>
      <c r="AB26" s="16" t="e">
        <f>+(AB11-Z11)/Z11</f>
        <v>#VALUE!</v>
      </c>
      <c r="AC26" s="16">
        <f>+AC11/AC$14</f>
        <v>0.15699204778294326</v>
      </c>
      <c r="AD26" s="16">
        <f>+(AD11-AC11)/AC11</f>
        <v>-6.8917902249875304E-2</v>
      </c>
      <c r="AE26" s="16" t="e">
        <f>+(AE11-AC11)/AC11</f>
        <v>#VALUE!</v>
      </c>
      <c r="AF26" s="16">
        <f>+AF11/AF$14</f>
        <v>0.15841438728498153</v>
      </c>
      <c r="AG26" s="16">
        <f>+(AG11-AF11)/AF11</f>
        <v>-1.7997134991511544E-2</v>
      </c>
      <c r="AH26" s="16" t="e">
        <f>+(AH11-AF11)/AF11</f>
        <v>#VALUE!</v>
      </c>
    </row>
    <row r="27" spans="1:34" x14ac:dyDescent="0.25">
      <c r="A27" s="3" t="s">
        <v>11</v>
      </c>
      <c r="B27" s="16">
        <f>+B12/B$14</f>
        <v>1.7238311025152386E-2</v>
      </c>
      <c r="C27" s="16">
        <f>+(C12-B12)/B12</f>
        <v>0.2902582485547674</v>
      </c>
      <c r="D27" s="16">
        <f>+(D12-B12)/B12</f>
        <v>0.25473960568500242</v>
      </c>
      <c r="E27" s="16">
        <f>+E12/E$14</f>
        <v>1.6807048692175038E-2</v>
      </c>
      <c r="F27" s="16">
        <f>+(F12-E12)/E12</f>
        <v>0.32517935303410928</v>
      </c>
      <c r="G27" s="16">
        <f>+(G12-E12)/E12</f>
        <v>0.28035533915205518</v>
      </c>
      <c r="H27" s="16">
        <f>+H12/H$14</f>
        <v>1.7087170609392886E-2</v>
      </c>
      <c r="I27" s="16">
        <f>+(I12-H12)/H12</f>
        <v>0.28993491947032207</v>
      </c>
      <c r="J27" s="16">
        <f>+(J12-H12)/H12</f>
        <v>0.240947439255663</v>
      </c>
      <c r="K27" s="16">
        <f>+K12/K$14</f>
        <v>1.7785658120419573E-2</v>
      </c>
      <c r="L27" s="16">
        <f>+(L12-K12)/K12</f>
        <v>0.24021091320649027</v>
      </c>
      <c r="M27" s="16">
        <f>+(M12-K12)/K12</f>
        <v>0.21300076272453536</v>
      </c>
      <c r="N27" s="16">
        <f>+N12/N$14</f>
        <v>2.0758246639783227E-2</v>
      </c>
      <c r="O27" s="16">
        <f>+(O12-N12)/N12</f>
        <v>0</v>
      </c>
      <c r="P27" s="16">
        <f>+(P12-N12)/N12</f>
        <v>2.2219285660348864E-2</v>
      </c>
      <c r="Q27" s="16">
        <f>+Q12/Q$14</f>
        <v>2.1685169459059121E-2</v>
      </c>
      <c r="R27" s="16">
        <f>+(R12-Q12)/Q12</f>
        <v>0</v>
      </c>
      <c r="S27" s="16">
        <f>+(S12-Q12)/Q12</f>
        <v>-4.8110722867546222E-3</v>
      </c>
      <c r="T27" s="16">
        <f>+T12/T$14</f>
        <v>2.2635012735974954E-2</v>
      </c>
      <c r="U27" s="16">
        <f>+(U12-T12)/T12</f>
        <v>0</v>
      </c>
      <c r="V27" s="16">
        <f>+(V12-T12)/T12</f>
        <v>5.0000000000000107E-2</v>
      </c>
      <c r="W27" s="16">
        <f>+W12/W$14</f>
        <v>1.8154139489665214E-2</v>
      </c>
      <c r="X27" s="16">
        <f>+(X12-W12)/W12</f>
        <v>0.24430753027909433</v>
      </c>
      <c r="Y27" s="16" t="e">
        <f>+(Y12-W12)/W12</f>
        <v>#VALUE!</v>
      </c>
      <c r="Z27" s="16">
        <f>+Z12/Z$14</f>
        <v>1.8144278600122615E-2</v>
      </c>
      <c r="AA27" s="16">
        <f>+(AA12-Z12)/Z12</f>
        <v>0.25202814362261511</v>
      </c>
      <c r="AB27" s="16" t="e">
        <f>+(AB12-Z12)/Z12</f>
        <v>#VALUE!</v>
      </c>
      <c r="AC27" s="16">
        <f>+AC12/AC$14</f>
        <v>1.7663540776074769E-2</v>
      </c>
      <c r="AD27" s="16">
        <f>+(AD12-AC12)/AC12</f>
        <v>0.2705860986182736</v>
      </c>
      <c r="AE27" s="16" t="e">
        <f>+(AE12-AC12)/AC12</f>
        <v>#VALUE!</v>
      </c>
      <c r="AF27" s="16">
        <f>+AF12/AF$14</f>
        <v>1.729916556809442E-2</v>
      </c>
      <c r="AG27" s="16">
        <f>+(AG12-AF12)/AF12</f>
        <v>0.28980171963518037</v>
      </c>
      <c r="AH27" s="16" t="e">
        <f>+(AH12-AF12)/AF12</f>
        <v>#VALUE!</v>
      </c>
    </row>
    <row r="28" spans="1:34" x14ac:dyDescent="0.25">
      <c r="A28" s="3" t="s">
        <v>9</v>
      </c>
      <c r="B28" s="16">
        <f>+B13/B$14</f>
        <v>0.10645996402150387</v>
      </c>
      <c r="C28" s="16">
        <f>+(C13-B13)/B13</f>
        <v>-8.0882887973835443E-2</v>
      </c>
      <c r="D28" s="16">
        <f>+(D13-B13)/B13</f>
        <v>-1.2360106536321755E-2</v>
      </c>
      <c r="E28" s="16">
        <f>+E13/E$14</f>
        <v>0.11049140376268074</v>
      </c>
      <c r="F28" s="16">
        <f>+(F13-E13)/E13</f>
        <v>-6.9830302971314415E-2</v>
      </c>
      <c r="G28" s="16">
        <f>+(G13-E13)/E13</f>
        <v>-1.9978165356982051E-2</v>
      </c>
      <c r="H28" s="16">
        <f>+H13/H$14</f>
        <v>0.10875956100518337</v>
      </c>
      <c r="I28" s="16">
        <f>+(I13-H13)/H13</f>
        <v>-4.6344967491171229E-2</v>
      </c>
      <c r="J28" s="16">
        <f>+(J13-H13)/H13</f>
        <v>-2.6153387464529786E-2</v>
      </c>
      <c r="K28" s="16">
        <f>+K13/K$14</f>
        <v>0.10949958285665225</v>
      </c>
      <c r="L28" s="16">
        <f>+(L13-K13)/K13</f>
        <v>-3.4095033994651469E-2</v>
      </c>
      <c r="M28" s="16">
        <f>+(M13-K13)/K13</f>
        <v>-1.0286587335534503E-2</v>
      </c>
      <c r="N28" s="16">
        <f>+N13/N$14</f>
        <v>0.1057923278614936</v>
      </c>
      <c r="O28" s="16">
        <f>+(O13-N13)/N13</f>
        <v>-8.5377259771120609E-3</v>
      </c>
      <c r="P28" s="16">
        <f>+(P13-N13)/N13</f>
        <v>-1.3359064921017978E-2</v>
      </c>
      <c r="Q28" s="16">
        <f>+Q13/Q$14</f>
        <v>0.10891581333413627</v>
      </c>
      <c r="R28" s="16">
        <f>+(R13-Q13)/Q13</f>
        <v>-2.2894347491687641E-2</v>
      </c>
      <c r="S28" s="16">
        <f>+(S13-Q13)/Q13</f>
        <v>9.4599128332704049E-3</v>
      </c>
      <c r="T28" s="16">
        <f>+T13/T$14</f>
        <v>0.11124267155779446</v>
      </c>
      <c r="U28" s="16">
        <f>+(U13-T13)/T13</f>
        <v>-1.6486280167296887E-2</v>
      </c>
      <c r="V28" s="16">
        <f>+(V13-T13)/T13</f>
        <v>3.2689405824338422E-2</v>
      </c>
      <c r="W28" s="16">
        <f>+W13/W$14</f>
        <v>0.10839730618162743</v>
      </c>
      <c r="X28" s="16">
        <f>+(X13-W13)/W13</f>
        <v>-1.8525223220146995E-2</v>
      </c>
      <c r="Y28" s="16" t="e">
        <f>+(Y13-W13)/W13</f>
        <v>#VALUE!</v>
      </c>
      <c r="Z28" s="16">
        <f>+Z13/Z$14</f>
        <v>0.10950130170607084</v>
      </c>
      <c r="AA28" s="16">
        <f>+(AA13-Z13)/Z13</f>
        <v>-7.5352451697761587E-3</v>
      </c>
      <c r="AB28" s="16" t="e">
        <f>+(AB13-Z13)/Z13</f>
        <v>#VALUE!</v>
      </c>
      <c r="AC28" s="16">
        <f>+AC13/AC$14</f>
        <v>0.11161678463143739</v>
      </c>
      <c r="AD28" s="16">
        <f>+(AD13-AC13)/AC13</f>
        <v>-9.4720252538697172E-3</v>
      </c>
      <c r="AE28" s="16" t="e">
        <f>+(AE13-AC13)/AC13</f>
        <v>#VALUE!</v>
      </c>
      <c r="AF28" s="16">
        <f>+AF13/AF$14</f>
        <v>0.1098425224563901</v>
      </c>
      <c r="AG28" s="16">
        <f>+(AG13-AF13)/AF13</f>
        <v>5.0498967037478616E-2</v>
      </c>
      <c r="AH28" s="16" t="e">
        <f>+(AH13-AF13)/AF13</f>
        <v>#VALUE!</v>
      </c>
    </row>
    <row r="29" spans="1:34" x14ac:dyDescent="0.25"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</row>
    <row r="30" spans="1:34" ht="15.75" thickBot="1" x14ac:dyDescent="0.3"/>
    <row r="31" spans="1:34" x14ac:dyDescent="0.25">
      <c r="A31" s="2"/>
      <c r="B31" s="12" t="s">
        <v>13</v>
      </c>
      <c r="C31" s="13"/>
      <c r="D31" s="14"/>
      <c r="E31" s="15" t="s">
        <v>14</v>
      </c>
      <c r="F31" s="13"/>
      <c r="G31" s="14"/>
      <c r="H31" s="15" t="s">
        <v>17</v>
      </c>
      <c r="I31" s="13"/>
      <c r="J31" s="14"/>
      <c r="K31" s="15" t="s">
        <v>18</v>
      </c>
      <c r="L31" s="13"/>
      <c r="M31" s="14"/>
      <c r="N31" s="15" t="s">
        <v>0</v>
      </c>
      <c r="O31" s="13"/>
      <c r="P31" s="14"/>
      <c r="Q31" s="15" t="s">
        <v>19</v>
      </c>
      <c r="R31" s="13"/>
      <c r="S31" s="14"/>
      <c r="T31" s="15" t="s">
        <v>21</v>
      </c>
      <c r="U31" s="13"/>
      <c r="V31" s="14"/>
      <c r="W31" s="15" t="s">
        <v>22</v>
      </c>
      <c r="X31" s="13"/>
      <c r="Y31" s="14"/>
      <c r="Z31" s="15" t="s">
        <v>23</v>
      </c>
      <c r="AA31" s="13"/>
      <c r="AB31" s="14"/>
      <c r="AC31" s="15" t="s">
        <v>24</v>
      </c>
      <c r="AD31" s="13"/>
      <c r="AE31" s="14"/>
      <c r="AF31" s="15" t="s">
        <v>25</v>
      </c>
      <c r="AG31" s="13"/>
      <c r="AH31" s="14"/>
    </row>
    <row r="32" spans="1:34" x14ac:dyDescent="0.25">
      <c r="A32" s="4" t="s">
        <v>43</v>
      </c>
      <c r="B32" s="5">
        <v>2012</v>
      </c>
      <c r="C32" s="5">
        <v>2013</v>
      </c>
      <c r="D32" s="5" t="s">
        <v>16</v>
      </c>
      <c r="E32" s="5">
        <v>2012</v>
      </c>
      <c r="F32" s="5">
        <v>2013</v>
      </c>
      <c r="G32" s="5" t="s">
        <v>16</v>
      </c>
      <c r="H32" s="5">
        <v>2012</v>
      </c>
      <c r="I32" s="5">
        <v>2013</v>
      </c>
      <c r="J32" s="5" t="s">
        <v>16</v>
      </c>
      <c r="K32" s="5">
        <v>2012</v>
      </c>
      <c r="L32" s="5">
        <v>2013</v>
      </c>
      <c r="M32" s="5" t="s">
        <v>16</v>
      </c>
      <c r="N32" s="5">
        <v>2012</v>
      </c>
      <c r="O32" s="5">
        <v>2013</v>
      </c>
      <c r="P32" s="5" t="s">
        <v>16</v>
      </c>
      <c r="Q32" s="5">
        <v>2012</v>
      </c>
      <c r="R32" s="5">
        <v>2013</v>
      </c>
      <c r="S32" s="5" t="s">
        <v>16</v>
      </c>
      <c r="T32" s="5">
        <v>2012</v>
      </c>
      <c r="U32" s="5">
        <v>2013</v>
      </c>
      <c r="V32" s="5" t="s">
        <v>16</v>
      </c>
      <c r="W32" s="5">
        <v>2012</v>
      </c>
      <c r="X32" s="5">
        <v>2013</v>
      </c>
      <c r="Y32" s="5" t="s">
        <v>16</v>
      </c>
      <c r="Z32" s="5">
        <v>2012</v>
      </c>
      <c r="AA32" s="5">
        <v>2013</v>
      </c>
      <c r="AB32" s="5" t="s">
        <v>16</v>
      </c>
      <c r="AC32" s="5">
        <v>2012</v>
      </c>
      <c r="AD32" s="5">
        <v>2013</v>
      </c>
      <c r="AE32" s="5" t="s">
        <v>16</v>
      </c>
      <c r="AF32" s="5">
        <v>2012</v>
      </c>
      <c r="AG32" s="5">
        <v>2013</v>
      </c>
      <c r="AH32" s="5" t="s">
        <v>16</v>
      </c>
    </row>
    <row r="33" spans="1:34" x14ac:dyDescent="0.25">
      <c r="A33" s="3" t="s">
        <v>2</v>
      </c>
      <c r="B33" s="16"/>
      <c r="C33" s="16">
        <f>+C18*B18</f>
        <v>-9.6344460346972863E-3</v>
      </c>
      <c r="D33" s="16">
        <f>+D18*B18</f>
        <v>-8.2384850287846086E-3</v>
      </c>
      <c r="E33" s="16"/>
      <c r="F33" s="16">
        <f>+F18*E18</f>
        <v>-8.3181097460711811E-3</v>
      </c>
      <c r="G33" s="16">
        <f>+G18*E18</f>
        <v>-8.4029045735875812E-3</v>
      </c>
      <c r="H33" s="16"/>
      <c r="I33" s="16">
        <f t="shared" ref="I33:AH33" si="1">+I18*H18</f>
        <v>-8.3198127531969729E-3</v>
      </c>
      <c r="J33" s="16">
        <f>+J18*H18</f>
        <v>-8.9065999902747904E-3</v>
      </c>
      <c r="K33" s="16"/>
      <c r="L33" s="16">
        <f t="shared" ref="L33:AH33" si="2">+L18*K18</f>
        <v>-7.0108880231840205E-3</v>
      </c>
      <c r="M33" s="16">
        <f>+M18*K18</f>
        <v>-7.7380195379200328E-3</v>
      </c>
      <c r="N33" s="16"/>
      <c r="O33" s="16">
        <f t="shared" ref="O33:AH33" si="3">+O18*N18</f>
        <v>-7.406240380925664E-3</v>
      </c>
      <c r="P33" s="16">
        <f>+P18*N18</f>
        <v>-8.2940156422800903E-3</v>
      </c>
      <c r="Q33" s="16"/>
      <c r="R33" s="16">
        <f t="shared" ref="R33:AH33" si="4">+R18*Q18</f>
        <v>-6.6762280813274458E-3</v>
      </c>
      <c r="S33" s="16">
        <f>+S18*Q18</f>
        <v>-6.3593293216435403E-3</v>
      </c>
      <c r="T33" s="16"/>
      <c r="U33" s="16">
        <f t="shared" ref="U33:AH33" si="5">+U18*T18</f>
        <v>-6.1969587908270781E-3</v>
      </c>
      <c r="V33" s="16">
        <f>+V18*T18</f>
        <v>-4.5534369690968385E-3</v>
      </c>
      <c r="W33" s="16"/>
      <c r="X33" s="16">
        <f t="shared" ref="X33:AH33" si="6">+X18*W18</f>
        <v>-6.4844273124504024E-3</v>
      </c>
      <c r="Y33" s="16" t="e">
        <f>+Y18*W18</f>
        <v>#VALUE!</v>
      </c>
      <c r="Z33" s="16"/>
      <c r="AA33" s="16">
        <f t="shared" ref="AA33:AH33" si="7">+AA18*Z18</f>
        <v>-7.216430425045257E-3</v>
      </c>
      <c r="AB33" s="16" t="e">
        <f>+AB18*Z18</f>
        <v>#VALUE!</v>
      </c>
      <c r="AC33" s="16"/>
      <c r="AD33" s="16">
        <f t="shared" ref="AD33:AH33" si="8">+AD18*AC18</f>
        <v>-5.6862676391602361E-3</v>
      </c>
      <c r="AE33" s="16" t="e">
        <f>+AE18*AC18</f>
        <v>#VALUE!</v>
      </c>
      <c r="AF33" s="16"/>
      <c r="AG33" s="16">
        <f t="shared" ref="AG33:AH33" si="9">+AG18*AF18</f>
        <v>-3.4988679929416023E-3</v>
      </c>
      <c r="AH33" s="16" t="e">
        <f>+AH18*AF18</f>
        <v>#VALUE!</v>
      </c>
    </row>
    <row r="34" spans="1:34" x14ac:dyDescent="0.25">
      <c r="A34" s="3" t="s">
        <v>3</v>
      </c>
      <c r="B34" s="16"/>
      <c r="C34" s="16">
        <f>+C19*B19</f>
        <v>-2.8248062090114785E-2</v>
      </c>
      <c r="D34" s="16">
        <f>+D19*B19</f>
        <v>-1.2929560088114238E-2</v>
      </c>
      <c r="E34" s="16"/>
      <c r="F34" s="16">
        <f>+F19*E19</f>
        <v>-2.0949840237336044E-2</v>
      </c>
      <c r="G34" s="16">
        <f>+G19*E19</f>
        <v>-7.9360874883668657E-3</v>
      </c>
      <c r="H34" s="16"/>
      <c r="I34" s="16">
        <f>+I19*H19</f>
        <v>-1.9667365838922059E-2</v>
      </c>
      <c r="J34" s="16">
        <f>+J19*H19</f>
        <v>-1.0291989899715812E-2</v>
      </c>
      <c r="K34" s="16"/>
      <c r="L34" s="16">
        <f>+L19*K19</f>
        <v>-1.604811742127157E-2</v>
      </c>
      <c r="M34" s="16">
        <f>+M19*K19</f>
        <v>-4.6004139067110233E-3</v>
      </c>
      <c r="N34" s="16"/>
      <c r="O34" s="16">
        <f>+O19*N19</f>
        <v>-1.2603158606346582E-2</v>
      </c>
      <c r="P34" s="16">
        <f>+P19*N19</f>
        <v>-6.0898194451769879E-3</v>
      </c>
      <c r="Q34" s="16"/>
      <c r="R34" s="16">
        <f>+R19*Q19</f>
        <v>-8.9799957909730034E-3</v>
      </c>
      <c r="S34" s="16">
        <f>+S19*Q19</f>
        <v>-4.4853894388364882E-3</v>
      </c>
      <c r="T34" s="16"/>
      <c r="U34" s="16">
        <f>+U19*T19</f>
        <v>-8.4060296280265359E-3</v>
      </c>
      <c r="V34" s="16">
        <f>+V19*T19</f>
        <v>1.1644663901062204E-3</v>
      </c>
      <c r="W34" s="16"/>
      <c r="X34" s="16">
        <f>+X19*W19</f>
        <v>-8.3077392035766917E-3</v>
      </c>
      <c r="Y34" s="16" t="e">
        <f>+Y19*W19</f>
        <v>#VALUE!</v>
      </c>
      <c r="Z34" s="16"/>
      <c r="AA34" s="16">
        <f>+AA19*Z19</f>
        <v>-6.3056368081997145E-3</v>
      </c>
      <c r="AB34" s="16" t="e">
        <f>+AB19*Z19</f>
        <v>#VALUE!</v>
      </c>
      <c r="AC34" s="16"/>
      <c r="AD34" s="16">
        <f>+AD19*AC19</f>
        <v>-7.8869555225575573E-3</v>
      </c>
      <c r="AE34" s="16" t="e">
        <f>+AE19*AC19</f>
        <v>#VALUE!</v>
      </c>
      <c r="AF34" s="16"/>
      <c r="AG34" s="16">
        <f>+AG19*AF19</f>
        <v>3.6505158452729671E-3</v>
      </c>
      <c r="AH34" s="16" t="e">
        <f>+AH19*AF19</f>
        <v>#VALUE!</v>
      </c>
    </row>
    <row r="35" spans="1:34" x14ac:dyDescent="0.25">
      <c r="A35" s="3" t="s">
        <v>1</v>
      </c>
      <c r="B35" s="16"/>
      <c r="C35" s="16">
        <f>+C20*B20</f>
        <v>-1.3535466289509501E-2</v>
      </c>
      <c r="D35" s="16">
        <f>+D20*B20</f>
        <v>-8.1113784212017981E-3</v>
      </c>
      <c r="E35" s="16"/>
      <c r="F35" s="16">
        <f>+F20*E20</f>
        <v>-1.1163354705763073E-2</v>
      </c>
      <c r="G35" s="16">
        <f>+G20*E20</f>
        <v>-5.8243276142864583E-3</v>
      </c>
      <c r="H35" s="16"/>
      <c r="I35" s="16">
        <f>+I20*H20</f>
        <v>-1.1291266304514424E-2</v>
      </c>
      <c r="J35" s="16">
        <f>+J20*H20</f>
        <v>-6.7253644836191345E-3</v>
      </c>
      <c r="K35" s="16"/>
      <c r="L35" s="16">
        <f>+L20*K20</f>
        <v>-1.0081949504815984E-2</v>
      </c>
      <c r="M35" s="16">
        <f>+M20*K20</f>
        <v>-5.7447694278177025E-3</v>
      </c>
      <c r="N35" s="16"/>
      <c r="O35" s="16">
        <f>+O20*N20</f>
        <v>-1.0893950998501975E-2</v>
      </c>
      <c r="P35" s="16">
        <f>+P20*N20</f>
        <v>-7.4169086494765002E-3</v>
      </c>
      <c r="Q35" s="16"/>
      <c r="R35" s="16">
        <f>+R20*Q20</f>
        <v>-8.5675264310348977E-3</v>
      </c>
      <c r="S35" s="16">
        <f>+S20*Q20</f>
        <v>-3.8236786288149719E-3</v>
      </c>
      <c r="T35" s="16"/>
      <c r="U35" s="16">
        <f>+U20*T20</f>
        <v>-8.7020166443515443E-3</v>
      </c>
      <c r="V35" s="16">
        <f>+V20*T20</f>
        <v>-3.7253175467783909E-3</v>
      </c>
      <c r="W35" s="16"/>
      <c r="X35" s="16">
        <f>+X20*W20</f>
        <v>-8.5580575582692199E-3</v>
      </c>
      <c r="Y35" s="16" t="e">
        <f>+Y20*W20</f>
        <v>#VALUE!</v>
      </c>
      <c r="Z35" s="16"/>
      <c r="AA35" s="16">
        <f>+AA20*Z20</f>
        <v>-8.7225870863729179E-3</v>
      </c>
      <c r="AB35" s="16" t="e">
        <f>+AB20*Z20</f>
        <v>#VALUE!</v>
      </c>
      <c r="AC35" s="16"/>
      <c r="AD35" s="16">
        <f>+AD20*AC20</f>
        <v>-7.3164235391405411E-3</v>
      </c>
      <c r="AE35" s="16" t="e">
        <f>+AE20*AC20</f>
        <v>#VALUE!</v>
      </c>
      <c r="AF35" s="16"/>
      <c r="AG35" s="16">
        <f>+AG20*AF20</f>
        <v>-6.7905403376420769E-3</v>
      </c>
      <c r="AH35" s="16" t="e">
        <f>+AH20*AF20</f>
        <v>#VALUE!</v>
      </c>
    </row>
    <row r="36" spans="1:34" x14ac:dyDescent="0.25">
      <c r="A36" s="3" t="s">
        <v>4</v>
      </c>
      <c r="B36" s="16"/>
      <c r="C36" s="16">
        <f>+C21*B21</f>
        <v>-1.6210008979045426E-3</v>
      </c>
      <c r="D36" s="16">
        <f>+D21*B21</f>
        <v>3.5654476841444406E-3</v>
      </c>
      <c r="E36" s="16"/>
      <c r="F36" s="16">
        <f>+F21*E21</f>
        <v>1.139811375008685E-3</v>
      </c>
      <c r="G36" s="16">
        <f>+G21*E21</f>
        <v>5.8395690430223463E-3</v>
      </c>
      <c r="H36" s="16"/>
      <c r="I36" s="16">
        <f>+I21*H21</f>
        <v>-8.382785650037941E-4</v>
      </c>
      <c r="J36" s="16">
        <f>+J21*H21</f>
        <v>4.1140522036820617E-3</v>
      </c>
      <c r="K36" s="16"/>
      <c r="L36" s="16">
        <f>+L21*K21</f>
        <v>4.9368820580064068E-4</v>
      </c>
      <c r="M36" s="16">
        <f>+M21*K21</f>
        <v>5.6187948779295284E-3</v>
      </c>
      <c r="N36" s="16"/>
      <c r="O36" s="16">
        <f>+O21*N21</f>
        <v>1.8007673615582056E-4</v>
      </c>
      <c r="P36" s="16">
        <f>+P21*N21</f>
        <v>3.5430720223691E-3</v>
      </c>
      <c r="Q36" s="16"/>
      <c r="R36" s="16">
        <f>+R21*Q21</f>
        <v>9.2366276373049433E-4</v>
      </c>
      <c r="S36" s="16">
        <f>+S21*Q21</f>
        <v>5.2000802272571794E-3</v>
      </c>
      <c r="T36" s="16"/>
      <c r="U36" s="16">
        <f>+U21*T21</f>
        <v>1.490869981006911E-3</v>
      </c>
      <c r="V36" s="16">
        <f>+V21*T21</f>
        <v>3.8421350891420158E-3</v>
      </c>
      <c r="W36" s="16"/>
      <c r="X36" s="16">
        <f>+X21*W21</f>
        <v>4.6750747755000077E-4</v>
      </c>
      <c r="Y36" s="16" t="e">
        <f>+Y21*W21</f>
        <v>#VALUE!</v>
      </c>
      <c r="Z36" s="16"/>
      <c r="AA36" s="16">
        <f>+AA21*Z21</f>
        <v>2.1076124506270461E-3</v>
      </c>
      <c r="AB36" s="16" t="e">
        <f>+AB21*Z21</f>
        <v>#VALUE!</v>
      </c>
      <c r="AC36" s="16"/>
      <c r="AD36" s="16">
        <f>+AD21*AC21</f>
        <v>1.8803461064941778E-3</v>
      </c>
      <c r="AE36" s="16" t="e">
        <f>+AE21*AC21</f>
        <v>#VALUE!</v>
      </c>
      <c r="AF36" s="16"/>
      <c r="AG36" s="16">
        <f>+AG21*AF21</f>
        <v>4.1387489642954259E-3</v>
      </c>
      <c r="AH36" s="16" t="e">
        <f>+AH21*AF21</f>
        <v>#VALUE!</v>
      </c>
    </row>
    <row r="37" spans="1:34" x14ac:dyDescent="0.25">
      <c r="A37" s="3" t="s">
        <v>5</v>
      </c>
      <c r="B37" s="16"/>
      <c r="C37" s="16">
        <f>+C22*B22</f>
        <v>-1.1887031483084858E-2</v>
      </c>
      <c r="D37" s="16">
        <f>+D22*B22</f>
        <v>-9.5788422492758003E-3</v>
      </c>
      <c r="E37" s="16"/>
      <c r="F37" s="16">
        <f>+F22*E22</f>
        <v>-1.012009725322777E-2</v>
      </c>
      <c r="G37" s="16">
        <f>+G22*E22</f>
        <v>-7.6846707930788112E-3</v>
      </c>
      <c r="H37" s="16"/>
      <c r="I37" s="16">
        <f>+I22*H22</f>
        <v>-1.0603881943343945E-2</v>
      </c>
      <c r="J37" s="16">
        <f>+J22*H22</f>
        <v>-9.5156976131407223E-3</v>
      </c>
      <c r="K37" s="16"/>
      <c r="L37" s="16">
        <f>+L22*K22</f>
        <v>-1.1864030051425259E-2</v>
      </c>
      <c r="M37" s="16">
        <f>+M22*K22</f>
        <v>-7.9886342275939798E-3</v>
      </c>
      <c r="N37" s="16"/>
      <c r="O37" s="16">
        <f>+O22*N22</f>
        <v>-4.8285495268018761E-3</v>
      </c>
      <c r="P37" s="16">
        <f>+P22*N22</f>
        <v>-4.6070830334002041E-3</v>
      </c>
      <c r="Q37" s="16"/>
      <c r="R37" s="16">
        <f>+R22*Q22</f>
        <v>-8.134960068737351E-3</v>
      </c>
      <c r="S37" s="16">
        <f>+S22*Q22</f>
        <v>-7.4538297152511495E-3</v>
      </c>
      <c r="T37" s="16"/>
      <c r="U37" s="16">
        <f>+U22*T22</f>
        <v>-8.7115113235976208E-3</v>
      </c>
      <c r="V37" s="16">
        <f>+V22*T22</f>
        <v>-3.7029827654502293E-3</v>
      </c>
      <c r="W37" s="16"/>
      <c r="X37" s="16">
        <f>+X22*W22</f>
        <v>-7.9861418827382232E-3</v>
      </c>
      <c r="Y37" s="16" t="e">
        <f>+Y22*W22</f>
        <v>#VALUE!</v>
      </c>
      <c r="Z37" s="16"/>
      <c r="AA37" s="16">
        <f>+AA22*Z22</f>
        <v>-7.8371064017334624E-3</v>
      </c>
      <c r="AB37" s="16" t="e">
        <f>+AB22*Z22</f>
        <v>#VALUE!</v>
      </c>
      <c r="AC37" s="16"/>
      <c r="AD37" s="16">
        <f>+AD22*AC22</f>
        <v>-6.5171955858732622E-3</v>
      </c>
      <c r="AE37" s="16" t="e">
        <f>+AE22*AC22</f>
        <v>#VALUE!</v>
      </c>
      <c r="AF37" s="16"/>
      <c r="AG37" s="16">
        <f>+AG22*AF22</f>
        <v>-1.8332703352046825E-3</v>
      </c>
      <c r="AH37" s="16" t="e">
        <f>+AH22*AF22</f>
        <v>#VALUE!</v>
      </c>
    </row>
    <row r="38" spans="1:34" x14ac:dyDescent="0.25">
      <c r="A38" s="3" t="s">
        <v>7</v>
      </c>
      <c r="B38" s="16"/>
      <c r="C38" s="16">
        <f>+C23*B23</f>
        <v>-4.8003282586811741E-3</v>
      </c>
      <c r="D38" s="16">
        <f>+D23*B23</f>
        <v>-4.8003282586811741E-3</v>
      </c>
      <c r="E38" s="16"/>
      <c r="F38" s="16">
        <f>+F23*E23</f>
        <v>-1.9385947304015069E-3</v>
      </c>
      <c r="G38" s="16">
        <f>+G23*E23</f>
        <v>-1.9385947304015069E-3</v>
      </c>
      <c r="H38" s="16"/>
      <c r="I38" s="16">
        <f>+I23*H23</f>
        <v>-1.926519846088391E-3</v>
      </c>
      <c r="J38" s="16">
        <f>+J23*H23</f>
        <v>-6.1908858943051054E-4</v>
      </c>
      <c r="K38" s="16"/>
      <c r="L38" s="16">
        <f>+L23*K23</f>
        <v>-1.96649652427262E-3</v>
      </c>
      <c r="M38" s="16">
        <f>+M23*K23</f>
        <v>-2.0884832974442254E-3</v>
      </c>
      <c r="N38" s="16"/>
      <c r="O38" s="16">
        <f>+O23*N23</f>
        <v>-1.806268937897525E-3</v>
      </c>
      <c r="P38" s="16">
        <f>+P23*N23</f>
        <v>-1.806268937897525E-3</v>
      </c>
      <c r="Q38" s="16"/>
      <c r="R38" s="16">
        <f>+R23*Q23</f>
        <v>-1.7995885033665316E-3</v>
      </c>
      <c r="S38" s="16">
        <f>+S23*Q23</f>
        <v>-1.7995885033665316E-3</v>
      </c>
      <c r="T38" s="16"/>
      <c r="U38" s="16">
        <f>+U23*T23</f>
        <v>0</v>
      </c>
      <c r="V38" s="16">
        <f>+V23*T23</f>
        <v>4.4248652905585148E-3</v>
      </c>
      <c r="W38" s="16"/>
      <c r="X38" s="16">
        <f>+X23*W23</f>
        <v>0</v>
      </c>
      <c r="Y38" s="16" t="e">
        <f>+Y23*W23</f>
        <v>#VALUE!</v>
      </c>
      <c r="Z38" s="16"/>
      <c r="AA38" s="16">
        <f>+AA23*Z23</f>
        <v>0</v>
      </c>
      <c r="AB38" s="16" t="e">
        <f>+AB23*Z23</f>
        <v>#VALUE!</v>
      </c>
      <c r="AC38" s="16"/>
      <c r="AD38" s="16">
        <f>+AD23*AC23</f>
        <v>0</v>
      </c>
      <c r="AE38" s="16" t="e">
        <f>+AE23*AC23</f>
        <v>#VALUE!</v>
      </c>
      <c r="AF38" s="16"/>
      <c r="AG38" s="16">
        <f>+AG23*AF23</f>
        <v>0</v>
      </c>
      <c r="AH38" s="16" t="e">
        <f>+AH23*AF23</f>
        <v>#VALUE!</v>
      </c>
    </row>
    <row r="39" spans="1:34" x14ac:dyDescent="0.25">
      <c r="A39" s="3" t="s">
        <v>8</v>
      </c>
      <c r="B39" s="16"/>
      <c r="C39" s="16">
        <f>+C24*B24</f>
        <v>-7.9582174790571204E-3</v>
      </c>
      <c r="D39" s="16">
        <f>+D24*B24</f>
        <v>-1.7740930095509315E-3</v>
      </c>
      <c r="E39" s="16"/>
      <c r="F39" s="16">
        <f>+F24*E24</f>
        <v>-4.5457258512460463E-3</v>
      </c>
      <c r="G39" s="16">
        <f>+G24*E24</f>
        <v>8.0037345044921715E-4</v>
      </c>
      <c r="H39" s="16"/>
      <c r="I39" s="16">
        <f>+I24*H24</f>
        <v>-4.358888016000627E-3</v>
      </c>
      <c r="J39" s="16">
        <f>+J24*H24</f>
        <v>-3.4280526973584559E-4</v>
      </c>
      <c r="K39" s="16"/>
      <c r="L39" s="16">
        <f>+L24*K24</f>
        <v>-3.2576890698944958E-3</v>
      </c>
      <c r="M39" s="16">
        <f>+M24*K24</f>
        <v>1.4712068345019769E-3</v>
      </c>
      <c r="N39" s="16"/>
      <c r="O39" s="16">
        <f>+O24*N24</f>
        <v>-3.3161809380512362E-3</v>
      </c>
      <c r="P39" s="16">
        <f>+P24*N24</f>
        <v>-1.6237188379596356E-3</v>
      </c>
      <c r="Q39" s="16"/>
      <c r="R39" s="16">
        <f>+R24*Q24</f>
        <v>-1.403858879892157E-3</v>
      </c>
      <c r="S39" s="16">
        <f>+S24*Q24</f>
        <v>3.2743785581959921E-3</v>
      </c>
      <c r="T39" s="16"/>
      <c r="U39" s="16">
        <f>+U24*T24</f>
        <v>-3.4761041284654729E-3</v>
      </c>
      <c r="V39" s="16">
        <f>+V24*T24</f>
        <v>7.9128633211435293E-4</v>
      </c>
      <c r="W39" s="16"/>
      <c r="X39" s="16">
        <f>+X24*W24</f>
        <v>-1.0027181445950474E-3</v>
      </c>
      <c r="Y39" s="16" t="e">
        <f>+Y24*W24</f>
        <v>#VALUE!</v>
      </c>
      <c r="Z39" s="16"/>
      <c r="AA39" s="16">
        <f>+AA24*Z24</f>
        <v>-1.2189143786844857E-3</v>
      </c>
      <c r="AB39" s="16" t="e">
        <f>+AB24*Z24</f>
        <v>#VALUE!</v>
      </c>
      <c r="AC39" s="16"/>
      <c r="AD39" s="16">
        <f>+AD24*AC24</f>
        <v>-1.3982971630449167E-3</v>
      </c>
      <c r="AE39" s="16" t="e">
        <f>+AE24*AC24</f>
        <v>#VALUE!</v>
      </c>
      <c r="AF39" s="16"/>
      <c r="AG39" s="16">
        <f>+AG24*AF24</f>
        <v>2.9965747259436924E-3</v>
      </c>
      <c r="AH39" s="16" t="e">
        <f>+AH24*AF24</f>
        <v>#VALUE!</v>
      </c>
    </row>
    <row r="40" spans="1:34" x14ac:dyDescent="0.25">
      <c r="A40" s="3" t="s">
        <v>12</v>
      </c>
      <c r="B40" s="16"/>
      <c r="C40" s="16">
        <f>+C25*B25</f>
        <v>5.0565156983156338E-3</v>
      </c>
      <c r="D40" s="16">
        <f>+D25*B25</f>
        <v>3.5860055743003687E-3</v>
      </c>
      <c r="E40" s="16"/>
      <c r="F40" s="16">
        <f>+F25*E25</f>
        <v>4.7853235837239617E-3</v>
      </c>
      <c r="G40" s="16">
        <f>+G25*E25</f>
        <v>3.992570298955651E-3</v>
      </c>
      <c r="H40" s="16"/>
      <c r="I40" s="16">
        <f>+I25*H25</f>
        <v>4.1315149332364284E-3</v>
      </c>
      <c r="J40" s="16">
        <f>+J25*H25</f>
        <v>3.63133388432824E-3</v>
      </c>
      <c r="K40" s="16"/>
      <c r="L40" s="16">
        <f>+L25*K25</f>
        <v>3.951411053280258E-3</v>
      </c>
      <c r="M40" s="16">
        <f>+M25*K25</f>
        <v>4.0069620366182251E-3</v>
      </c>
      <c r="N40" s="16"/>
      <c r="O40" s="16">
        <f>+O25*N25</f>
        <v>3.2618508029945759E-3</v>
      </c>
      <c r="P40" s="16">
        <f>+P25*N25</f>
        <v>2.5003281384216379E-3</v>
      </c>
      <c r="Q40" s="16"/>
      <c r="R40" s="16">
        <f>+R25*Q25</f>
        <v>3.4275954830538615E-3</v>
      </c>
      <c r="S40" s="16">
        <f>+S25*Q25</f>
        <v>3.704452949725772E-3</v>
      </c>
      <c r="T40" s="16"/>
      <c r="U40" s="16">
        <f>+U25*T25</f>
        <v>3.5198763223661255E-3</v>
      </c>
      <c r="V40" s="16">
        <f>+V25*T25</f>
        <v>4.7927413227840361E-3</v>
      </c>
      <c r="W40" s="16"/>
      <c r="X40" s="16">
        <f>+X25*W25</f>
        <v>3.4832139628325179E-3</v>
      </c>
      <c r="Y40" s="16" t="e">
        <f>+Y25*W25</f>
        <v>#VALUE!</v>
      </c>
      <c r="Z40" s="16"/>
      <c r="AA40" s="16">
        <f>+AA25*Z25</f>
        <v>3.0339482909322348E-3</v>
      </c>
      <c r="AB40" s="16" t="e">
        <f>+AB25*Z25</f>
        <v>#VALUE!</v>
      </c>
      <c r="AC40" s="16"/>
      <c r="AD40" s="16">
        <f>+AD25*AC25</f>
        <v>2.8347008319301271E-3</v>
      </c>
      <c r="AE40" s="16" t="e">
        <f>+AE25*AC25</f>
        <v>#VALUE!</v>
      </c>
      <c r="AF40" s="16"/>
      <c r="AG40" s="16">
        <f>+AG25*AF25</f>
        <v>2.8596121176457548E-3</v>
      </c>
      <c r="AH40" s="16" t="e">
        <f>+AH25*AF25</f>
        <v>#VALUE!</v>
      </c>
    </row>
    <row r="41" spans="1:34" x14ac:dyDescent="0.25">
      <c r="A41" s="3" t="s">
        <v>15</v>
      </c>
      <c r="B41" s="16"/>
      <c r="C41" s="16">
        <f>+C26*B26</f>
        <v>-3.5139489764999039E-2</v>
      </c>
      <c r="D41" s="16">
        <f>+D26*B26</f>
        <v>-3.0567140631240157E-2</v>
      </c>
      <c r="E41" s="16"/>
      <c r="F41" s="16">
        <f>+F26*E26</f>
        <v>-2.7335705301229696E-2</v>
      </c>
      <c r="G41" s="16">
        <f>+G26*E26</f>
        <v>-2.5884891736646702E-2</v>
      </c>
      <c r="H41" s="16"/>
      <c r="I41" s="16">
        <f>+I26*H26</f>
        <v>-2.3253278927086386E-2</v>
      </c>
      <c r="J41" s="16">
        <f>+J26*H26</f>
        <v>-2.4392383967428172E-2</v>
      </c>
      <c r="K41" s="16"/>
      <c r="L41" s="16">
        <f>+L26*K26</f>
        <v>-2.1033414238648393E-2</v>
      </c>
      <c r="M41" s="16">
        <f>+M26*K26</f>
        <v>-2.1854242987126488E-2</v>
      </c>
      <c r="N41" s="16"/>
      <c r="O41" s="16">
        <f>+O26*N26</f>
        <v>-2.2969019746403526E-2</v>
      </c>
      <c r="P41" s="16">
        <f>+P26*N26</f>
        <v>-2.7796043996431867E-2</v>
      </c>
      <c r="Q41" s="16"/>
      <c r="R41" s="16">
        <f>+R26*Q26</f>
        <v>-1.4350454489107396E-2</v>
      </c>
      <c r="S41" s="16">
        <f>+S26*Q26</f>
        <v>-1.8196147043518397E-2</v>
      </c>
      <c r="T41" s="16"/>
      <c r="U41" s="16">
        <f>+U26*T26</f>
        <v>-1.5535113577312267E-2</v>
      </c>
      <c r="V41" s="16">
        <f>+V26*T26</f>
        <v>-8.0454785367359768E-3</v>
      </c>
      <c r="W41" s="16"/>
      <c r="X41" s="16">
        <f>+X26*W26</f>
        <v>-1.5549846511298914E-2</v>
      </c>
      <c r="Y41" s="16" t="e">
        <f>+Y26*W26</f>
        <v>#VALUE!</v>
      </c>
      <c r="Z41" s="16"/>
      <c r="AA41" s="16">
        <f>+AA26*Z26</f>
        <v>-1.4833493239338405E-2</v>
      </c>
      <c r="AB41" s="16" t="e">
        <f>+AB26*Z26</f>
        <v>#VALUE!</v>
      </c>
      <c r="AC41" s="16"/>
      <c r="AD41" s="16">
        <f>+AD26*AC26</f>
        <v>-1.0819562603112636E-2</v>
      </c>
      <c r="AE41" s="16" t="e">
        <f>+AE26*AC26</f>
        <v>#VALUE!</v>
      </c>
      <c r="AF41" s="16"/>
      <c r="AG41" s="16">
        <f>+AG26*AF26</f>
        <v>-2.8510051125654025E-3</v>
      </c>
      <c r="AH41" s="16" t="e">
        <f>+AH26*AF26</f>
        <v>#VALUE!</v>
      </c>
    </row>
    <row r="42" spans="1:34" x14ac:dyDescent="0.25">
      <c r="A42" s="3" t="s">
        <v>11</v>
      </c>
      <c r="B42" s="16"/>
      <c r="C42" s="16">
        <f>+C27*B27</f>
        <v>5.0035619662030682E-3</v>
      </c>
      <c r="D42" s="16">
        <f>+D27*B27</f>
        <v>4.3912805532227489E-3</v>
      </c>
      <c r="E42" s="16"/>
      <c r="F42" s="16">
        <f>+F27*E27</f>
        <v>5.4653052201342513E-3</v>
      </c>
      <c r="G42" s="16">
        <f>+G27*E27</f>
        <v>4.7119458362398382E-3</v>
      </c>
      <c r="H42" s="16"/>
      <c r="I42" s="16">
        <f>+I27*H27</f>
        <v>4.9541674346099806E-3</v>
      </c>
      <c r="J42" s="16">
        <f>+J27*H27</f>
        <v>4.1171100024578423E-3</v>
      </c>
      <c r="K42" s="16"/>
      <c r="L42" s="16">
        <f>+L27*K27</f>
        <v>4.272309179084415E-3</v>
      </c>
      <c r="M42" s="16">
        <f>+M27*K27</f>
        <v>3.7883587452071949E-3</v>
      </c>
      <c r="N42" s="16"/>
      <c r="O42" s="16">
        <f>+O27*N27</f>
        <v>0</v>
      </c>
      <c r="P42" s="16">
        <f>+P27*N27</f>
        <v>4.6123341189732047E-4</v>
      </c>
      <c r="Q42" s="16"/>
      <c r="R42" s="16">
        <f>+R27*Q27</f>
        <v>0</v>
      </c>
      <c r="S42" s="16">
        <f>+S27*Q27</f>
        <v>-1.0432891781805706E-4</v>
      </c>
      <c r="T42" s="16"/>
      <c r="U42" s="16">
        <f>+U27*T27</f>
        <v>0</v>
      </c>
      <c r="V42" s="16">
        <f>+V27*T27</f>
        <v>1.1317506367987502E-3</v>
      </c>
      <c r="W42" s="16"/>
      <c r="X42" s="16">
        <f>+X27*W27</f>
        <v>4.4351929830622862E-3</v>
      </c>
      <c r="Y42" s="16" t="e">
        <f>+Y27*W27</f>
        <v>#VALUE!</v>
      </c>
      <c r="Z42" s="16"/>
      <c r="AA42" s="16">
        <f>+AA27*Z27</f>
        <v>4.5728688529604444E-3</v>
      </c>
      <c r="AB42" s="16" t="e">
        <f>+AB27*Z27</f>
        <v>#VALUE!</v>
      </c>
      <c r="AC42" s="16"/>
      <c r="AD42" s="16">
        <f>+AD27*AC27</f>
        <v>4.7795085863828642E-3</v>
      </c>
      <c r="AE42" s="16" t="e">
        <f>+AE27*AC27</f>
        <v>#VALUE!</v>
      </c>
      <c r="AF42" s="16"/>
      <c r="AG42" s="16">
        <f>+AG27*AF27</f>
        <v>5.0133279298874654E-3</v>
      </c>
      <c r="AH42" s="16" t="e">
        <f>+AH27*AF27</f>
        <v>#VALUE!</v>
      </c>
    </row>
    <row r="43" spans="1:34" x14ac:dyDescent="0.25">
      <c r="A43" s="3" t="s">
        <v>9</v>
      </c>
      <c r="B43" s="16"/>
      <c r="C43" s="16">
        <f>+C28*B28</f>
        <v>-8.6107893436498488E-3</v>
      </c>
      <c r="D43" s="16">
        <f>+D28*B28</f>
        <v>-1.3158564971587688E-3</v>
      </c>
      <c r="E43" s="16"/>
      <c r="F43" s="16">
        <f>+F28*E28</f>
        <v>-7.7156482004738253E-3</v>
      </c>
      <c r="G43" s="16">
        <f>+G28*E28</f>
        <v>-2.2074155348959044E-3</v>
      </c>
      <c r="H43" s="16"/>
      <c r="I43" s="16">
        <f>+I28*H28</f>
        <v>-5.0404583191392778E-3</v>
      </c>
      <c r="J43" s="16">
        <f>+J28*H28</f>
        <v>-2.8444309394407255E-3</v>
      </c>
      <c r="K43" s="16"/>
      <c r="L43" s="16">
        <f>+L28*K28</f>
        <v>-3.7333919998977136E-3</v>
      </c>
      <c r="M43" s="16">
        <f>+M28*K28</f>
        <v>-1.1263770222595499E-3</v>
      </c>
      <c r="N43" s="16"/>
      <c r="O43" s="16">
        <f>+O28*N28</f>
        <v>-9.0322590576222999E-4</v>
      </c>
      <c r="P43" s="16">
        <f>+P28*N28</f>
        <v>-1.413286576047312E-3</v>
      </c>
      <c r="Q43" s="16"/>
      <c r="R43" s="16">
        <f>+R28*Q28</f>
        <v>-2.4935564778115022E-3</v>
      </c>
      <c r="S43" s="16">
        <f>+S28*Q28</f>
        <v>1.0303341003056797E-3</v>
      </c>
      <c r="T43" s="16"/>
      <c r="U43" s="16">
        <f>+U28*T28</f>
        <v>-1.8339778498603883E-3</v>
      </c>
      <c r="V43" s="16">
        <f>+V28*T28</f>
        <v>3.6364568355363325E-3</v>
      </c>
      <c r="W43" s="16"/>
      <c r="X43" s="16">
        <f>+X28*W28</f>
        <v>-2.0080842934772679E-3</v>
      </c>
      <c r="Y43" s="16" t="e">
        <f>+Y28*W28</f>
        <v>#VALUE!</v>
      </c>
      <c r="Z43" s="16"/>
      <c r="AA43" s="16">
        <f>+AA28*Z28</f>
        <v>-8.2511915476487217E-4</v>
      </c>
      <c r="AB43" s="16" t="e">
        <f>+AB28*Z28</f>
        <v>#VALUE!</v>
      </c>
      <c r="AC43" s="16"/>
      <c r="AD43" s="16">
        <f>+AD28*AC28</f>
        <v>-1.0572370027847123E-3</v>
      </c>
      <c r="AE43" s="16" t="e">
        <f>+AE28*AC28</f>
        <v>#VALUE!</v>
      </c>
      <c r="AF43" s="16"/>
      <c r="AG43" s="16">
        <f>+AG28*AF28</f>
        <v>5.5469339208387486E-3</v>
      </c>
      <c r="AH43" s="16" t="e">
        <f>+AH28*AF28</f>
        <v>#VALUE!</v>
      </c>
    </row>
    <row r="44" spans="1:34" x14ac:dyDescent="0.25">
      <c r="A44" s="18" t="s">
        <v>44</v>
      </c>
      <c r="B44" s="16">
        <f>1+SUM(B33:B43)</f>
        <v>1</v>
      </c>
      <c r="C44" s="16">
        <f>1+SUM(C33:C43)</f>
        <v>0.88862524602282056</v>
      </c>
      <c r="D44" s="16">
        <f>1+SUM(D33:D43)</f>
        <v>0.93422704962766012</v>
      </c>
      <c r="E44" s="16">
        <f t="shared" ref="E44:AH44" si="10">1+SUM(E33:E43)</f>
        <v>1</v>
      </c>
      <c r="F44" s="16">
        <f t="shared" si="10"/>
        <v>0.91930336415311775</v>
      </c>
      <c r="G44" s="16">
        <f t="shared" si="10"/>
        <v>0.95546556615740319</v>
      </c>
      <c r="H44" s="16">
        <f t="shared" si="10"/>
        <v>1</v>
      </c>
      <c r="I44" s="16">
        <f t="shared" si="10"/>
        <v>0.92378593185455049</v>
      </c>
      <c r="J44" s="16">
        <f t="shared" si="10"/>
        <v>0.94822413533768246</v>
      </c>
      <c r="K44" s="16">
        <f t="shared" si="10"/>
        <v>1</v>
      </c>
      <c r="L44" s="16">
        <f t="shared" si="10"/>
        <v>0.93372143160475529</v>
      </c>
      <c r="M44" s="16">
        <f t="shared" si="10"/>
        <v>0.96374438208738389</v>
      </c>
      <c r="N44" s="16">
        <f t="shared" si="10"/>
        <v>1</v>
      </c>
      <c r="O44" s="16">
        <f t="shared" si="10"/>
        <v>0.93871533249845973</v>
      </c>
      <c r="P44" s="16">
        <f t="shared" si="10"/>
        <v>0.94745748845401789</v>
      </c>
      <c r="Q44" s="16">
        <f t="shared" si="10"/>
        <v>1</v>
      </c>
      <c r="R44" s="16">
        <f t="shared" si="10"/>
        <v>0.95194508952453405</v>
      </c>
      <c r="S44" s="16">
        <f t="shared" si="10"/>
        <v>0.97098695426623549</v>
      </c>
      <c r="T44" s="16">
        <f t="shared" si="10"/>
        <v>1</v>
      </c>
      <c r="U44" s="16">
        <f t="shared" si="10"/>
        <v>0.95214903436093212</v>
      </c>
      <c r="V44" s="16">
        <f t="shared" si="10"/>
        <v>0.99975648607897882</v>
      </c>
      <c r="W44" s="16">
        <f t="shared" si="10"/>
        <v>1</v>
      </c>
      <c r="X44" s="16">
        <f t="shared" si="10"/>
        <v>0.95848889951703908</v>
      </c>
      <c r="Y44" s="16" t="e">
        <f t="shared" si="10"/>
        <v>#VALUE!</v>
      </c>
      <c r="Z44" s="16">
        <f t="shared" si="10"/>
        <v>1</v>
      </c>
      <c r="AA44" s="16">
        <f t="shared" si="10"/>
        <v>0.9627551421003806</v>
      </c>
      <c r="AB44" s="16" t="e">
        <f t="shared" si="10"/>
        <v>#VALUE!</v>
      </c>
      <c r="AC44" s="16">
        <f t="shared" si="10"/>
        <v>1</v>
      </c>
      <c r="AD44" s="16">
        <f t="shared" si="10"/>
        <v>0.9688126164691333</v>
      </c>
      <c r="AE44" s="16" t="e">
        <f t="shared" si="10"/>
        <v>#VALUE!</v>
      </c>
      <c r="AF44" s="16">
        <f t="shared" si="10"/>
        <v>1</v>
      </c>
      <c r="AG44" s="16">
        <f t="shared" si="10"/>
        <v>1.0092320297255304</v>
      </c>
      <c r="AH44" s="16" t="e">
        <f t="shared" si="10"/>
        <v>#VALUE!</v>
      </c>
    </row>
    <row r="45" spans="1:34" x14ac:dyDescent="0.25">
      <c r="B45" s="19"/>
    </row>
    <row r="47" spans="1:34" x14ac:dyDescent="0.25">
      <c r="A47" s="7" t="s">
        <v>30</v>
      </c>
      <c r="C47" s="1">
        <v>2013</v>
      </c>
      <c r="D47" s="1">
        <v>2014</v>
      </c>
    </row>
    <row r="48" spans="1:34" x14ac:dyDescent="0.25">
      <c r="B48" s="1" t="s">
        <v>31</v>
      </c>
      <c r="C48" s="19">
        <f>+C44</f>
        <v>0.88862524602282056</v>
      </c>
      <c r="D48" s="19">
        <f>+D44</f>
        <v>0.93422704962766012</v>
      </c>
    </row>
    <row r="49" spans="2:4" x14ac:dyDescent="0.25">
      <c r="B49" s="20" t="s">
        <v>32</v>
      </c>
      <c r="C49" s="19">
        <f>+F44</f>
        <v>0.91930336415311775</v>
      </c>
      <c r="D49" s="19">
        <f>+G44</f>
        <v>0.95546556615740319</v>
      </c>
    </row>
    <row r="50" spans="2:4" x14ac:dyDescent="0.25">
      <c r="B50" s="20" t="s">
        <v>33</v>
      </c>
      <c r="C50" s="19">
        <f>+I44</f>
        <v>0.92378593185455049</v>
      </c>
      <c r="D50" s="19">
        <f>+J44</f>
        <v>0.94822413533768246</v>
      </c>
    </row>
    <row r="51" spans="2:4" x14ac:dyDescent="0.25">
      <c r="B51" s="20" t="s">
        <v>34</v>
      </c>
      <c r="C51" s="19">
        <f>+L44</f>
        <v>0.93372143160475529</v>
      </c>
      <c r="D51" s="19">
        <f>+M44</f>
        <v>0.96374438208738389</v>
      </c>
    </row>
    <row r="52" spans="2:4" x14ac:dyDescent="0.25">
      <c r="B52" s="20" t="s">
        <v>0</v>
      </c>
      <c r="C52" s="19">
        <f>+O44</f>
        <v>0.93871533249845973</v>
      </c>
      <c r="D52" s="19">
        <f>+P44</f>
        <v>0.94745748845401789</v>
      </c>
    </row>
    <row r="53" spans="2:4" x14ac:dyDescent="0.25">
      <c r="B53" s="20" t="s">
        <v>35</v>
      </c>
      <c r="C53" s="19">
        <f>+R44</f>
        <v>0.95194508952453405</v>
      </c>
      <c r="D53" s="19">
        <f>+S44</f>
        <v>0.97098695426623549</v>
      </c>
    </row>
    <row r="54" spans="2:4" x14ac:dyDescent="0.25">
      <c r="B54" s="20" t="s">
        <v>36</v>
      </c>
      <c r="C54" s="19">
        <f>+U44</f>
        <v>0.95214903436093212</v>
      </c>
      <c r="D54" s="19">
        <f>+V44</f>
        <v>0.99975648607897882</v>
      </c>
    </row>
    <row r="55" spans="2:4" x14ac:dyDescent="0.25">
      <c r="B55" s="20" t="s">
        <v>37</v>
      </c>
      <c r="C55" s="19">
        <f>+X44</f>
        <v>0.95848889951703908</v>
      </c>
      <c r="D55" s="19"/>
    </row>
    <row r="56" spans="2:4" x14ac:dyDescent="0.25">
      <c r="B56" s="20" t="s">
        <v>38</v>
      </c>
      <c r="C56" s="19">
        <f>+AA44</f>
        <v>0.9627551421003806</v>
      </c>
      <c r="D56" s="19"/>
    </row>
    <row r="57" spans="2:4" x14ac:dyDescent="0.25">
      <c r="B57" s="20" t="s">
        <v>39</v>
      </c>
      <c r="C57" s="19">
        <f>+AD44</f>
        <v>0.9688126164691333</v>
      </c>
      <c r="D57" s="19"/>
    </row>
    <row r="58" spans="2:4" x14ac:dyDescent="0.25">
      <c r="B58" s="20" t="s">
        <v>40</v>
      </c>
      <c r="C58" s="19">
        <f>+AG44</f>
        <v>1.0092320297255304</v>
      </c>
      <c r="D58" s="19"/>
    </row>
  </sheetData>
  <sheetProtection algorithmName="SHA-512" hashValue="qhVQV8Ce3ZigNAoHHIPESWO5eel70xFQdUptB77xCqj8Fk5U2/WMcH45Z+KyqB/qQDRCRcym9o22B934rejoEA==" saltValue="vr7QV0g785Uioqbn1zvQyA==" spinCount="100000" sheet="1" objects="1" scenarios="1"/>
  <mergeCells count="33">
    <mergeCell ref="T31:V31"/>
    <mergeCell ref="W31:Y31"/>
    <mergeCell ref="Z31:AB31"/>
    <mergeCell ref="AC31:AE31"/>
    <mergeCell ref="AF31:AH31"/>
    <mergeCell ref="B31:D31"/>
    <mergeCell ref="E31:G31"/>
    <mergeCell ref="H31:J31"/>
    <mergeCell ref="K31:M31"/>
    <mergeCell ref="N31:P31"/>
    <mergeCell ref="Q31:S31"/>
    <mergeCell ref="T16:V16"/>
    <mergeCell ref="W16:Y16"/>
    <mergeCell ref="Z16:AB16"/>
    <mergeCell ref="AC16:AE16"/>
    <mergeCell ref="AF16:AH16"/>
    <mergeCell ref="B16:D16"/>
    <mergeCell ref="E16:G16"/>
    <mergeCell ref="H16:J16"/>
    <mergeCell ref="K16:M16"/>
    <mergeCell ref="N16:P16"/>
    <mergeCell ref="Q16:S16"/>
    <mergeCell ref="T1:V1"/>
    <mergeCell ref="W1:Y1"/>
    <mergeCell ref="Z1:AB1"/>
    <mergeCell ref="AC1:AE1"/>
    <mergeCell ref="AF1:AH1"/>
    <mergeCell ref="B1:D1"/>
    <mergeCell ref="E1:G1"/>
    <mergeCell ref="H1:J1"/>
    <mergeCell ref="K1:M1"/>
    <mergeCell ref="N1:P1"/>
    <mergeCell ref="Q1:S1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2</vt:i4>
      </vt:variant>
      <vt:variant>
        <vt:lpstr>Diagram</vt:lpstr>
      </vt:variant>
      <vt:variant>
        <vt:i4>1</vt:i4>
      </vt:variant>
    </vt:vector>
  </HeadingPairs>
  <TitlesOfParts>
    <vt:vector size="3" baseType="lpstr">
      <vt:lpstr>Biltrafikflöden_Q2 original</vt:lpstr>
      <vt:lpstr>Biltrafikflöden_Q2 viktad</vt:lpstr>
      <vt:lpstr>Diagram1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M4_GBG_03</dc:creator>
  <cp:lastModifiedBy>Joakim</cp:lastModifiedBy>
  <dcterms:created xsi:type="dcterms:W3CDTF">2014-04-17T08:47:44Z</dcterms:created>
  <dcterms:modified xsi:type="dcterms:W3CDTF">2014-09-05T09:26:03Z</dcterms:modified>
</cp:coreProperties>
</file>